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Вебинар 26.08.2025\"/>
    </mc:Choice>
  </mc:AlternateContent>
  <xr:revisionPtr revIDLastSave="0" documentId="13_ncr:1_{668BEBDE-7975-4E56-B23B-6EB1FD7DA63C}" xr6:coauthVersionLast="47" xr6:coauthVersionMax="47" xr10:uidLastSave="{00000000-0000-0000-0000-000000000000}"/>
  <bookViews>
    <workbookView xWindow="-108" yWindow="-108" windowWidth="23256" windowHeight="12576" activeTab="4" xr2:uid="{F5555DD0-A3B1-41C4-824E-F0508704B6A8}"/>
  </bookViews>
  <sheets>
    <sheet name="Анализ Ель" sheetId="3" r:id="rId1"/>
    <sheet name="Анализ Лц." sheetId="1" r:id="rId2"/>
    <sheet name="Анализ семян" sheetId="2" r:id="rId3"/>
    <sheet name="Анализ Сосна" sheetId="4" r:id="rId4"/>
    <sheet name="Форма отчета" sheetId="5" r:id="rId5"/>
  </sheets>
  <definedNames>
    <definedName name="_Hlk51670892" localSheetId="4">'Форма отчета'!$A$44</definedName>
    <definedName name="_xlnm._FilterDatabase" localSheetId="1" hidden="1">'Анализ Лц.'!$A$9:$E$9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5" l="1"/>
  <c r="E27" i="5"/>
  <c r="B114" i="3"/>
  <c r="B113" i="3"/>
  <c r="E26" i="5"/>
  <c r="E29" i="5" s="1"/>
  <c r="E31" i="5" s="1"/>
  <c r="M15" i="2"/>
  <c r="C112" i="4"/>
  <c r="B112" i="4"/>
  <c r="C111" i="4"/>
  <c r="B111" i="4"/>
  <c r="C110" i="4"/>
  <c r="C114" i="4" s="1"/>
  <c r="B110" i="4"/>
  <c r="B114" i="4" s="1"/>
  <c r="C112" i="1"/>
  <c r="D112" i="1"/>
  <c r="E112" i="1"/>
  <c r="B112" i="1"/>
  <c r="E112" i="3"/>
  <c r="F112" i="3"/>
  <c r="E111" i="3"/>
  <c r="E113" i="3" s="1"/>
  <c r="F111" i="3"/>
  <c r="F113" i="3" s="1"/>
  <c r="E110" i="3"/>
  <c r="E114" i="3" s="1"/>
  <c r="F110" i="3"/>
  <c r="F114" i="3" s="1"/>
  <c r="H111" i="3"/>
  <c r="G111" i="3"/>
  <c r="D111" i="3"/>
  <c r="C111" i="3"/>
  <c r="B111" i="3"/>
  <c r="I110" i="3"/>
  <c r="I114" i="3" s="1"/>
  <c r="H110" i="3"/>
  <c r="G110" i="3"/>
  <c r="D110" i="3"/>
  <c r="C110" i="3"/>
  <c r="B110" i="3"/>
  <c r="I20" i="2"/>
  <c r="G20" i="2"/>
  <c r="A19" i="2"/>
  <c r="E20" i="2" s="1"/>
  <c r="I6" i="2"/>
  <c r="I7" i="2"/>
  <c r="I9" i="2"/>
  <c r="I10" i="2"/>
  <c r="I14" i="2"/>
  <c r="C5" i="2"/>
  <c r="G5" i="2" s="1"/>
  <c r="G6" i="2"/>
  <c r="G10" i="2"/>
  <c r="G11" i="2"/>
  <c r="G14" i="2"/>
  <c r="H15" i="2"/>
  <c r="F15" i="2"/>
  <c r="C6" i="2"/>
  <c r="C7" i="2"/>
  <c r="G7" i="2" s="1"/>
  <c r="C8" i="2"/>
  <c r="G8" i="2" s="1"/>
  <c r="C9" i="2"/>
  <c r="G9" i="2" s="1"/>
  <c r="C10" i="2"/>
  <c r="C11" i="2"/>
  <c r="I11" i="2" s="1"/>
  <c r="C12" i="2"/>
  <c r="I12" i="2" s="1"/>
  <c r="C13" i="2"/>
  <c r="I13" i="2" s="1"/>
  <c r="C14" i="2"/>
  <c r="B111" i="1"/>
  <c r="B113" i="1" s="1"/>
  <c r="C111" i="1"/>
  <c r="D111" i="1"/>
  <c r="E111" i="1"/>
  <c r="C110" i="1"/>
  <c r="D110" i="1"/>
  <c r="D114" i="1" s="1"/>
  <c r="E110" i="1"/>
  <c r="B110" i="1"/>
  <c r="B114" i="1" s="1"/>
  <c r="C113" i="4" l="1"/>
  <c r="B113" i="4"/>
  <c r="C114" i="1"/>
  <c r="E114" i="1"/>
  <c r="E113" i="1"/>
  <c r="D113" i="1"/>
  <c r="C113" i="1"/>
  <c r="H113" i="3"/>
  <c r="D113" i="3"/>
  <c r="G113" i="3"/>
  <c r="C112" i="3"/>
  <c r="C114" i="3" s="1"/>
  <c r="D114" i="3"/>
  <c r="C113" i="3"/>
  <c r="B112" i="3"/>
  <c r="D112" i="3"/>
  <c r="G112" i="3"/>
  <c r="G114" i="3" s="1"/>
  <c r="H112" i="3"/>
  <c r="H114" i="3" s="1"/>
  <c r="G13" i="2"/>
  <c r="G12" i="2"/>
  <c r="I5" i="2"/>
  <c r="I8" i="2"/>
  <c r="B20" i="2"/>
  <c r="C15" i="2"/>
  <c r="G15" i="2" l="1"/>
  <c r="I15" i="2"/>
</calcChain>
</file>

<file path=xl/sharedStrings.xml><?xml version="1.0" encoding="utf-8"?>
<sst xmlns="http://schemas.openxmlformats.org/spreadsheetml/2006/main" count="138" uniqueCount="98">
  <si>
    <t>1. Сведения об ЛСП</t>
  </si>
  <si>
    <t>Лесхоз, лесничество, кварталы (выдела), площадь</t>
  </si>
  <si>
    <t xml:space="preserve">2. Номер образца </t>
  </si>
  <si>
    <t>3. Количество шишек, шт.</t>
  </si>
  <si>
    <t>4. Анализ шишек на поврежденность вредителями и пораженность болезнями</t>
  </si>
  <si>
    <t>№ шишки</t>
  </si>
  <si>
    <t>п/п</t>
  </si>
  <si>
    <t>Количество шишек в образце, поврежденных вредителем, пораженных ржавчиной, шт.</t>
  </si>
  <si>
    <t>Общее количество особей вредителя, шт.</t>
  </si>
  <si>
    <t>×</t>
  </si>
  <si>
    <t>Общее количество шишек в образце, за исключением пораженных ржавчиной, шт.</t>
  </si>
  <si>
    <t>Абсолютная заселенность вредителями, экз./шишку**</t>
  </si>
  <si>
    <t>Относительная заселенность вредителями, %**</t>
  </si>
  <si>
    <t>Пораженность ржавчиной, %</t>
  </si>
  <si>
    <t>5. Анализ 10-ти представительных шишек из образца***</t>
  </si>
  <si>
    <t>(не проводится для сосны обыкновенной)</t>
  </si>
  <si>
    <t>Номер шишки</t>
  </si>
  <si>
    <t>Всего семян в шишке, шт.</t>
  </si>
  <si>
    <t>Внешне здоровых семян</t>
  </si>
  <si>
    <t>Внешне поврежденных вредителями семян</t>
  </si>
  <si>
    <t>шт.</t>
  </si>
  <si>
    <t>%</t>
  </si>
  <si>
    <t>Суммарные показатели</t>
  </si>
  <si>
    <t>6. Анализ внешне здоровых семян на наличие в них семяедов путем взрезания</t>
  </si>
  <si>
    <t>Всего, шт.</t>
  </si>
  <si>
    <t>С жизнеспособным зародышем, шт.</t>
  </si>
  <si>
    <t>Пустые, шт.</t>
  </si>
  <si>
    <t>Повреждено семяедами, шт.</t>
  </si>
  <si>
    <t>Поражено гнилями, шт.</t>
  </si>
  <si>
    <t>Процент, %</t>
  </si>
  <si>
    <t>Анализ выполнил: ______________________                 ________    _________</t>
  </si>
  <si>
    <t>Шишковая муха</t>
  </si>
  <si>
    <t>Еловая шишковая листовертка</t>
  </si>
  <si>
    <t>Шишковая пяденица</t>
  </si>
  <si>
    <t>Муха-лонхеида</t>
  </si>
  <si>
    <t>Шишковая огневка</t>
  </si>
  <si>
    <t xml:space="preserve">                                               (должность,  ФИО)                                         подпись                 дата</t>
  </si>
  <si>
    <t>Еловая шишковая галлица</t>
  </si>
  <si>
    <t>Еловая смоляная галлица</t>
  </si>
  <si>
    <t>Количество шишек в образце, поврежденных вредителем, шт.</t>
  </si>
  <si>
    <t>Общее количество шишек в образце, шт.</t>
  </si>
  <si>
    <t>4. Анализ шишек на поврежденность вредителями</t>
  </si>
  <si>
    <t>Количество вредителей (1, 2, 3 шт. и т.д. в зависимости от количества особей либо характерных повреждений в шишке)</t>
  </si>
  <si>
    <t>Наличие (1) поражения шишек ржавчиной</t>
  </si>
  <si>
    <r>
      <t xml:space="preserve">Ведомость анализа образца шишек </t>
    </r>
    <r>
      <rPr>
        <b/>
        <sz val="15"/>
        <color rgb="FFFF0000"/>
        <rFont val="Times New Roman"/>
        <family val="1"/>
        <charset val="204"/>
      </rPr>
      <t>Сосны</t>
    </r>
  </si>
  <si>
    <r>
      <t xml:space="preserve">Ведомость анализа образца шишек </t>
    </r>
    <r>
      <rPr>
        <b/>
        <sz val="15"/>
        <color rgb="FFFF0000"/>
        <rFont val="Times New Roman"/>
        <family val="1"/>
        <charset val="204"/>
      </rPr>
      <t>Лиственицы</t>
    </r>
  </si>
  <si>
    <r>
      <t xml:space="preserve">Ведомость анализа образца шишек </t>
    </r>
    <r>
      <rPr>
        <b/>
        <sz val="15"/>
        <color rgb="FFFF0000"/>
        <rFont val="Times New Roman"/>
        <family val="1"/>
        <charset val="204"/>
      </rPr>
      <t>Ели</t>
    </r>
  </si>
  <si>
    <t>Смолевка сосновых шишек</t>
  </si>
  <si>
    <t xml:space="preserve">                                               (должность,ФИО)                                            подпись                 дата</t>
  </si>
  <si>
    <r>
      <t>Отчет о результатах</t>
    </r>
    <r>
      <rPr>
        <b/>
        <sz val="14"/>
        <color theme="1"/>
        <rFont val="Arial"/>
        <family val="2"/>
        <charset val="204"/>
      </rPr>
      <t xml:space="preserve"> проведенных мероприятий на ЛСП </t>
    </r>
  </si>
  <si>
    <r>
      <t xml:space="preserve"> в </t>
    </r>
    <r>
      <rPr>
        <sz val="14"/>
        <color theme="1"/>
        <rFont val="Arial"/>
        <family val="2"/>
        <charset val="204"/>
      </rPr>
      <t>_________________</t>
    </r>
    <r>
      <rPr>
        <b/>
        <sz val="14"/>
        <color theme="1"/>
        <rFont val="Arial"/>
        <family val="2"/>
        <charset val="204"/>
      </rPr>
      <t>лесничестве</t>
    </r>
    <r>
      <rPr>
        <sz val="14"/>
        <color theme="1"/>
        <rFont val="Arial"/>
        <family val="2"/>
        <charset val="204"/>
      </rPr>
      <t>________________</t>
    </r>
    <r>
      <rPr>
        <b/>
        <sz val="14"/>
        <color theme="1"/>
        <rFont val="Arial"/>
        <family val="2"/>
        <charset val="204"/>
      </rPr>
      <t xml:space="preserve"> лесхоза в 20</t>
    </r>
    <r>
      <rPr>
        <sz val="14"/>
        <color theme="1"/>
        <rFont val="Arial"/>
        <family val="2"/>
        <charset val="204"/>
      </rPr>
      <t>___</t>
    </r>
    <r>
      <rPr>
        <b/>
        <sz val="14"/>
        <color theme="1"/>
        <rFont val="Arial"/>
        <family val="2"/>
        <charset val="204"/>
      </rPr>
      <t xml:space="preserve"> году</t>
    </r>
  </si>
  <si>
    <t>1.Сведения об ЛСП:</t>
  </si>
  <si>
    <t>Порода</t>
  </si>
  <si>
    <t>Кварталы (выдела)</t>
  </si>
  <si>
    <t>Годы закладки ЛСП</t>
  </si>
  <si>
    <t>Поколение (порядок) ЛСП</t>
  </si>
  <si>
    <t>Площадь ЛСП, га</t>
  </si>
  <si>
    <t>Балл цветения (плодоношения)</t>
  </si>
  <si>
    <t>Количество проанализированных шишек</t>
  </si>
  <si>
    <t>2. Результаты анализа шишек:</t>
  </si>
  <si>
    <t>2.1. Заселенность вредителями и пораженность болезнями</t>
  </si>
  <si>
    <t>№ п/п</t>
  </si>
  <si>
    <t>Заселенность вредителями</t>
  </si>
  <si>
    <t>абсолютная, экз./шишку</t>
  </si>
  <si>
    <t>2.2. Прогнозируемая потеря семян</t>
  </si>
  <si>
    <t>Процент внешне поврежденных вредителями семян</t>
  </si>
  <si>
    <t>Процент поврежденных семяедами семян в образце</t>
  </si>
  <si>
    <t>Процент потери семян от вредителей</t>
  </si>
  <si>
    <t>Процент шишек, пораженных ржавчиной</t>
  </si>
  <si>
    <t>Общий процент потери семян в образце</t>
  </si>
  <si>
    <t>2.3. Прогнозируемая сохранность семян</t>
  </si>
  <si>
    <t>Прогнозируемая сохранность семян общая, %</t>
  </si>
  <si>
    <t xml:space="preserve">Прогнозируемая сохранность семян без учета пораженности ржавчиной шишек, % </t>
  </si>
  <si>
    <t>относительная, %</t>
  </si>
  <si>
    <t>Наименование вредителя</t>
  </si>
  <si>
    <t>Ель европейская</t>
  </si>
  <si>
    <t>33(5,7,9), 34 (1,2,3)</t>
  </si>
  <si>
    <t>1997-2001</t>
  </si>
  <si>
    <t>II</t>
  </si>
  <si>
    <t>3(2)</t>
  </si>
  <si>
    <t>ПРИМЕР заполнения</t>
  </si>
  <si>
    <t>3. Сведения о проведенных обработках против вредителей шишек и семян</t>
  </si>
  <si>
    <t>Способ обработки ЛСП</t>
  </si>
  <si>
    <t>Обработки ЛСП</t>
  </si>
  <si>
    <t>1-ая</t>
  </si>
  <si>
    <t>2-ая</t>
  </si>
  <si>
    <t>3-я</t>
  </si>
  <si>
    <t>4-ая</t>
  </si>
  <si>
    <t>Даты проведения обработок</t>
  </si>
  <si>
    <t>Площадь обработки, га</t>
  </si>
  <si>
    <t>Наименование препарата</t>
  </si>
  <si>
    <t>Израсходовано препарата, л (кг)</t>
  </si>
  <si>
    <t>Норма расхода препарата, л (кг)/ га</t>
  </si>
  <si>
    <t>Инженер-лесопатолог    _____________________   ___________        _________</t>
  </si>
  <si>
    <t xml:space="preserve">                                                 (фамилия, инициалы)           ( подпись)                  (дата)</t>
  </si>
  <si>
    <t>Норма расхода рабочей жидкости, л (кг)/ га</t>
  </si>
  <si>
    <r>
      <rPr>
        <b/>
        <u/>
        <sz val="12"/>
        <color theme="1"/>
        <rFont val="Times New Roman"/>
        <family val="1"/>
        <charset val="204"/>
      </rPr>
      <t>Сплошная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(выборочная плодоносящих деревьев)</t>
    </r>
  </si>
  <si>
    <t>Смоляная галлица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</si>
</sst>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1" fontId="2" fillId="3" borderId="40" xfId="0" applyNumberFormat="1" applyFont="1" applyFill="1" applyBorder="1" applyAlignment="1">
      <alignment horizontal="center" vertical="center" wrapText="1"/>
    </xf>
    <xf numFmtId="1" fontId="2" fillId="3" borderId="41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164" fontId="2" fillId="3" borderId="35" xfId="0" applyNumberFormat="1" applyFont="1" applyFill="1" applyBorder="1" applyAlignment="1">
      <alignment horizontal="center" vertical="center" wrapText="1"/>
    </xf>
    <xf numFmtId="164" fontId="2" fillId="3" borderId="37" xfId="0" applyNumberFormat="1" applyFont="1" applyFill="1" applyBorder="1" applyAlignment="1">
      <alignment horizontal="center" vertical="center" wrapText="1"/>
    </xf>
    <xf numFmtId="1" fontId="2" fillId="3" borderId="45" xfId="0" applyNumberFormat="1" applyFont="1" applyFill="1" applyBorder="1" applyAlignment="1">
      <alignment horizontal="center" vertical="center" wrapText="1"/>
    </xf>
    <xf numFmtId="1" fontId="2" fillId="3" borderId="3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64" fontId="1" fillId="3" borderId="36" xfId="0" applyNumberFormat="1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164" fontId="1" fillId="3" borderId="32" xfId="0" applyNumberFormat="1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 wrapText="1"/>
    </xf>
    <xf numFmtId="164" fontId="1" fillId="3" borderId="3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2A8C-2F6B-4615-94C4-23EE79409296}">
  <dimension ref="A1:I118"/>
  <sheetViews>
    <sheetView topLeftCell="A102" workbookViewId="0">
      <selection activeCell="B116" sqref="B116"/>
    </sheetView>
  </sheetViews>
  <sheetFormatPr defaultRowHeight="14.4" x14ac:dyDescent="0.3"/>
  <cols>
    <col min="1" max="1" width="37.109375" customWidth="1"/>
    <col min="2" max="2" width="13.88671875" customWidth="1"/>
    <col min="3" max="3" width="12" customWidth="1"/>
    <col min="4" max="6" width="17.5546875" customWidth="1"/>
    <col min="7" max="7" width="12.21875" customWidth="1"/>
    <col min="8" max="8" width="13.77734375" customWidth="1"/>
    <col min="9" max="9" width="21.6640625" customWidth="1"/>
  </cols>
  <sheetData>
    <row r="1" spans="1:9" ht="18.600000000000001" x14ac:dyDescent="0.3">
      <c r="A1" s="75"/>
      <c r="B1" s="75"/>
      <c r="C1" s="75"/>
      <c r="D1" s="75"/>
      <c r="E1" s="75"/>
      <c r="F1" s="75"/>
      <c r="G1" s="75"/>
      <c r="H1" s="75"/>
      <c r="I1" s="75"/>
    </row>
    <row r="2" spans="1:9" ht="33.6" customHeight="1" thickBot="1" x14ac:dyDescent="0.35">
      <c r="A2" s="76" t="s">
        <v>46</v>
      </c>
      <c r="B2" s="76"/>
      <c r="C2" s="76"/>
      <c r="D2" s="76"/>
      <c r="E2" s="76"/>
      <c r="F2" s="76"/>
      <c r="G2" s="76"/>
      <c r="H2" s="76"/>
      <c r="I2" s="76"/>
    </row>
    <row r="3" spans="1:9" ht="15.6" x14ac:dyDescent="0.3">
      <c r="A3" s="77" t="s">
        <v>0</v>
      </c>
      <c r="B3" s="78"/>
      <c r="C3" s="79"/>
      <c r="D3" s="80" t="s">
        <v>1</v>
      </c>
      <c r="E3" s="80"/>
      <c r="F3" s="80"/>
      <c r="G3" s="80"/>
      <c r="H3" s="80"/>
      <c r="I3" s="81"/>
    </row>
    <row r="4" spans="1:9" ht="15.6" x14ac:dyDescent="0.3">
      <c r="A4" s="82" t="s">
        <v>2</v>
      </c>
      <c r="B4" s="83"/>
      <c r="C4" s="84"/>
      <c r="D4" s="85">
        <v>1</v>
      </c>
      <c r="E4" s="85"/>
      <c r="F4" s="85"/>
      <c r="G4" s="85"/>
      <c r="H4" s="85"/>
      <c r="I4" s="86"/>
    </row>
    <row r="5" spans="1:9" ht="19.2" customHeight="1" thickBot="1" x14ac:dyDescent="0.35">
      <c r="A5" s="62" t="s">
        <v>3</v>
      </c>
      <c r="B5" s="63"/>
      <c r="C5" s="64"/>
      <c r="D5" s="65">
        <v>100</v>
      </c>
      <c r="E5" s="65"/>
      <c r="F5" s="65"/>
      <c r="G5" s="65"/>
      <c r="H5" s="65"/>
      <c r="I5" s="66"/>
    </row>
    <row r="6" spans="1:9" x14ac:dyDescent="0.3">
      <c r="A6" s="67" t="s">
        <v>4</v>
      </c>
      <c r="B6" s="68"/>
      <c r="C6" s="68"/>
      <c r="D6" s="68"/>
      <c r="E6" s="68"/>
      <c r="F6" s="68"/>
      <c r="G6" s="68"/>
      <c r="H6" s="68"/>
      <c r="I6" s="69"/>
    </row>
    <row r="7" spans="1:9" x14ac:dyDescent="0.3">
      <c r="A7" s="70"/>
      <c r="B7" s="71"/>
      <c r="C7" s="71"/>
      <c r="D7" s="71"/>
      <c r="E7" s="71"/>
      <c r="F7" s="71"/>
      <c r="G7" s="71"/>
      <c r="H7" s="71"/>
      <c r="I7" s="72"/>
    </row>
    <row r="8" spans="1:9" ht="46.8" customHeight="1" x14ac:dyDescent="0.3">
      <c r="A8" s="11" t="s">
        <v>5</v>
      </c>
      <c r="B8" s="71" t="s">
        <v>42</v>
      </c>
      <c r="C8" s="71"/>
      <c r="D8" s="71"/>
      <c r="E8" s="71"/>
      <c r="F8" s="71"/>
      <c r="G8" s="71"/>
      <c r="H8" s="71"/>
      <c r="I8" s="72" t="s">
        <v>43</v>
      </c>
    </row>
    <row r="9" spans="1:9" ht="55.2" customHeight="1" x14ac:dyDescent="0.3">
      <c r="A9" s="11" t="s">
        <v>6</v>
      </c>
      <c r="B9" s="9" t="s">
        <v>31</v>
      </c>
      <c r="C9" s="9" t="s">
        <v>34</v>
      </c>
      <c r="D9" s="9" t="s">
        <v>32</v>
      </c>
      <c r="E9" s="9" t="s">
        <v>37</v>
      </c>
      <c r="F9" s="9" t="s">
        <v>38</v>
      </c>
      <c r="G9" s="9" t="s">
        <v>35</v>
      </c>
      <c r="H9" s="9" t="s">
        <v>33</v>
      </c>
      <c r="I9" s="72"/>
    </row>
    <row r="10" spans="1:9" ht="15.6" x14ac:dyDescent="0.3">
      <c r="A10" s="12">
        <v>1</v>
      </c>
      <c r="B10" s="8"/>
      <c r="C10" s="8"/>
      <c r="D10" s="8">
        <v>4</v>
      </c>
      <c r="E10" s="8"/>
      <c r="F10" s="8"/>
      <c r="G10" s="8"/>
      <c r="H10" s="8"/>
      <c r="I10" s="13"/>
    </row>
    <row r="11" spans="1:9" ht="15.6" x14ac:dyDescent="0.3">
      <c r="A11" s="12">
        <v>2</v>
      </c>
      <c r="B11" s="8">
        <v>1</v>
      </c>
      <c r="C11" s="8"/>
      <c r="D11" s="8"/>
      <c r="E11" s="8"/>
      <c r="F11" s="8"/>
      <c r="G11" s="8">
        <v>1</v>
      </c>
      <c r="H11" s="8"/>
      <c r="I11" s="13"/>
    </row>
    <row r="12" spans="1:9" ht="15.6" x14ac:dyDescent="0.3">
      <c r="A12" s="12">
        <v>3</v>
      </c>
      <c r="B12" s="8"/>
      <c r="C12" s="8"/>
      <c r="D12" s="8">
        <v>1</v>
      </c>
      <c r="E12" s="8"/>
      <c r="F12" s="8"/>
      <c r="G12" s="8"/>
      <c r="H12" s="8"/>
      <c r="I12" s="13"/>
    </row>
    <row r="13" spans="1:9" ht="15.6" x14ac:dyDescent="0.3">
      <c r="A13" s="12">
        <v>4</v>
      </c>
      <c r="B13" s="8"/>
      <c r="C13" s="8"/>
      <c r="D13" s="8"/>
      <c r="E13" s="8">
        <v>4</v>
      </c>
      <c r="F13" s="8"/>
      <c r="G13" s="8"/>
      <c r="H13" s="8"/>
      <c r="I13" s="13"/>
    </row>
    <row r="14" spans="1:9" ht="15.6" x14ac:dyDescent="0.3">
      <c r="A14" s="12">
        <v>5</v>
      </c>
      <c r="B14" s="8"/>
      <c r="C14" s="8">
        <v>1</v>
      </c>
      <c r="D14" s="8">
        <v>5</v>
      </c>
      <c r="E14" s="8"/>
      <c r="F14" s="8">
        <v>3</v>
      </c>
      <c r="G14" s="8">
        <v>1</v>
      </c>
      <c r="H14" s="8"/>
      <c r="I14" s="13"/>
    </row>
    <row r="15" spans="1:9" ht="15.6" x14ac:dyDescent="0.3">
      <c r="A15" s="12">
        <v>6</v>
      </c>
      <c r="B15" s="8"/>
      <c r="C15" s="8"/>
      <c r="D15" s="8"/>
      <c r="E15" s="8"/>
      <c r="F15" s="8"/>
      <c r="G15" s="8"/>
      <c r="H15" s="8">
        <v>1</v>
      </c>
      <c r="I15" s="13"/>
    </row>
    <row r="16" spans="1:9" ht="15.6" x14ac:dyDescent="0.3">
      <c r="A16" s="12">
        <v>7</v>
      </c>
      <c r="B16" s="8">
        <v>2</v>
      </c>
      <c r="C16" s="8"/>
      <c r="D16" s="8"/>
      <c r="E16" s="8"/>
      <c r="F16" s="8"/>
      <c r="G16" s="8"/>
      <c r="H16" s="8"/>
      <c r="I16" s="13"/>
    </row>
    <row r="17" spans="1:9" ht="15.6" x14ac:dyDescent="0.3">
      <c r="A17" s="12">
        <v>8</v>
      </c>
      <c r="B17" s="8"/>
      <c r="C17" s="8">
        <v>1</v>
      </c>
      <c r="D17" s="8">
        <v>2</v>
      </c>
      <c r="E17" s="8"/>
      <c r="F17" s="8"/>
      <c r="G17" s="8"/>
      <c r="H17" s="8"/>
      <c r="I17" s="13"/>
    </row>
    <row r="18" spans="1:9" ht="15.6" x14ac:dyDescent="0.3">
      <c r="A18" s="12">
        <v>9</v>
      </c>
      <c r="B18" s="8"/>
      <c r="C18" s="8"/>
      <c r="D18" s="8"/>
      <c r="E18" s="8"/>
      <c r="F18" s="8"/>
      <c r="G18" s="8"/>
      <c r="H18" s="8"/>
      <c r="I18" s="13"/>
    </row>
    <row r="19" spans="1:9" ht="15.6" x14ac:dyDescent="0.3">
      <c r="A19" s="12">
        <v>10</v>
      </c>
      <c r="B19" s="8"/>
      <c r="C19" s="8"/>
      <c r="D19" s="8"/>
      <c r="E19" s="8">
        <v>4</v>
      </c>
      <c r="F19" s="8"/>
      <c r="G19" s="8"/>
      <c r="H19" s="8">
        <v>1</v>
      </c>
      <c r="I19" s="13"/>
    </row>
    <row r="20" spans="1:9" ht="15.6" x14ac:dyDescent="0.3">
      <c r="A20" s="12">
        <v>11</v>
      </c>
      <c r="B20" s="8"/>
      <c r="C20" s="8"/>
      <c r="D20" s="8"/>
      <c r="E20" s="8"/>
      <c r="F20" s="8">
        <v>1</v>
      </c>
      <c r="G20" s="8"/>
      <c r="H20" s="8"/>
      <c r="I20" s="13"/>
    </row>
    <row r="21" spans="1:9" ht="15.6" x14ac:dyDescent="0.3">
      <c r="A21" s="12">
        <v>12</v>
      </c>
      <c r="B21" s="16"/>
      <c r="C21" s="16"/>
      <c r="D21" s="16"/>
      <c r="E21" s="16"/>
      <c r="F21" s="16"/>
      <c r="G21" s="16"/>
      <c r="H21" s="16"/>
      <c r="I21" s="17">
        <v>1</v>
      </c>
    </row>
    <row r="22" spans="1:9" ht="15.6" x14ac:dyDescent="0.3">
      <c r="A22" s="12">
        <v>13</v>
      </c>
      <c r="B22" s="8">
        <v>2</v>
      </c>
      <c r="C22" s="8"/>
      <c r="D22" s="8"/>
      <c r="E22" s="8"/>
      <c r="F22" s="8">
        <v>3</v>
      </c>
      <c r="G22" s="8"/>
      <c r="H22" s="8"/>
      <c r="I22" s="13"/>
    </row>
    <row r="23" spans="1:9" ht="15.6" x14ac:dyDescent="0.3">
      <c r="A23" s="12">
        <v>14</v>
      </c>
      <c r="B23" s="8"/>
      <c r="C23" s="8"/>
      <c r="D23" s="8"/>
      <c r="E23" s="8">
        <v>1</v>
      </c>
      <c r="F23" s="8"/>
      <c r="G23" s="8"/>
      <c r="H23" s="8"/>
      <c r="I23" s="13"/>
    </row>
    <row r="24" spans="1:9" ht="15.6" x14ac:dyDescent="0.3">
      <c r="A24" s="12">
        <v>15</v>
      </c>
      <c r="B24" s="8"/>
      <c r="C24" s="8"/>
      <c r="D24" s="8"/>
      <c r="E24" s="8"/>
      <c r="F24" s="8">
        <v>2</v>
      </c>
      <c r="G24" s="8"/>
      <c r="H24" s="8"/>
      <c r="I24" s="13"/>
    </row>
    <row r="25" spans="1:9" ht="15.6" x14ac:dyDescent="0.3">
      <c r="A25" s="12">
        <v>16</v>
      </c>
      <c r="B25" s="8"/>
      <c r="C25" s="8"/>
      <c r="D25" s="8">
        <v>2</v>
      </c>
      <c r="E25" s="8"/>
      <c r="F25" s="8"/>
      <c r="G25" s="8"/>
      <c r="H25" s="8"/>
      <c r="I25" s="13"/>
    </row>
    <row r="26" spans="1:9" ht="15.6" x14ac:dyDescent="0.3">
      <c r="A26" s="12">
        <v>17</v>
      </c>
      <c r="B26" s="16"/>
      <c r="C26" s="16"/>
      <c r="D26" s="16"/>
      <c r="E26" s="16"/>
      <c r="F26" s="16"/>
      <c r="G26" s="16"/>
      <c r="H26" s="16"/>
      <c r="I26" s="17">
        <v>1</v>
      </c>
    </row>
    <row r="27" spans="1:9" ht="15.6" x14ac:dyDescent="0.3">
      <c r="A27" s="12">
        <v>18</v>
      </c>
      <c r="B27" s="8"/>
      <c r="C27" s="8"/>
      <c r="D27" s="8">
        <v>1</v>
      </c>
      <c r="E27" s="8"/>
      <c r="F27" s="8"/>
      <c r="G27" s="8"/>
      <c r="H27" s="8"/>
      <c r="I27" s="13"/>
    </row>
    <row r="28" spans="1:9" ht="15.6" x14ac:dyDescent="0.3">
      <c r="A28" s="12">
        <v>19</v>
      </c>
      <c r="B28" s="8">
        <v>1</v>
      </c>
      <c r="C28" s="8">
        <v>3</v>
      </c>
      <c r="D28" s="8"/>
      <c r="E28" s="8">
        <v>3</v>
      </c>
      <c r="F28" s="8"/>
      <c r="G28" s="8"/>
      <c r="H28" s="8"/>
      <c r="I28" s="13"/>
    </row>
    <row r="29" spans="1:9" ht="15.6" x14ac:dyDescent="0.3">
      <c r="A29" s="12">
        <v>20</v>
      </c>
      <c r="B29" s="8"/>
      <c r="C29" s="8"/>
      <c r="D29" s="8">
        <v>6</v>
      </c>
      <c r="E29" s="8"/>
      <c r="F29" s="8"/>
      <c r="G29" s="8"/>
      <c r="H29" s="8"/>
      <c r="I29" s="13"/>
    </row>
    <row r="30" spans="1:9" ht="15.6" x14ac:dyDescent="0.3">
      <c r="A30" s="12">
        <v>21</v>
      </c>
      <c r="B30" s="8"/>
      <c r="C30" s="8"/>
      <c r="D30" s="8"/>
      <c r="E30" s="8"/>
      <c r="F30" s="8"/>
      <c r="G30" s="8">
        <v>1</v>
      </c>
      <c r="H30" s="8"/>
      <c r="I30" s="13"/>
    </row>
    <row r="31" spans="1:9" ht="15.6" x14ac:dyDescent="0.3">
      <c r="A31" s="12">
        <v>22</v>
      </c>
      <c r="B31" s="8"/>
      <c r="C31" s="8"/>
      <c r="D31" s="8"/>
      <c r="E31" s="8"/>
      <c r="F31" s="8"/>
      <c r="G31" s="8"/>
      <c r="H31" s="8"/>
      <c r="I31" s="13"/>
    </row>
    <row r="32" spans="1:9" ht="15.6" x14ac:dyDescent="0.3">
      <c r="A32" s="12">
        <v>23</v>
      </c>
      <c r="B32" s="8"/>
      <c r="C32" s="8"/>
      <c r="D32" s="8"/>
      <c r="E32" s="8"/>
      <c r="F32" s="8">
        <v>4</v>
      </c>
      <c r="G32" s="8"/>
      <c r="H32" s="8"/>
      <c r="I32" s="13"/>
    </row>
    <row r="33" spans="1:9" ht="15.6" x14ac:dyDescent="0.3">
      <c r="A33" s="12">
        <v>24</v>
      </c>
      <c r="B33" s="8"/>
      <c r="C33" s="8"/>
      <c r="D33" s="8"/>
      <c r="E33" s="8"/>
      <c r="F33" s="8"/>
      <c r="G33" s="8"/>
      <c r="H33" s="8"/>
      <c r="I33" s="13"/>
    </row>
    <row r="34" spans="1:9" ht="15.6" x14ac:dyDescent="0.3">
      <c r="A34" s="12">
        <v>25</v>
      </c>
      <c r="B34" s="8"/>
      <c r="C34" s="8"/>
      <c r="D34" s="8"/>
      <c r="E34" s="8">
        <v>7</v>
      </c>
      <c r="F34" s="8"/>
      <c r="G34" s="8"/>
      <c r="H34" s="8"/>
      <c r="I34" s="13"/>
    </row>
    <row r="35" spans="1:9" ht="15.6" x14ac:dyDescent="0.3">
      <c r="A35" s="12">
        <v>26</v>
      </c>
      <c r="B35" s="8"/>
      <c r="C35" s="8"/>
      <c r="D35" s="8">
        <v>4</v>
      </c>
      <c r="E35" s="8"/>
      <c r="F35" s="8"/>
      <c r="G35" s="8"/>
      <c r="H35" s="8"/>
      <c r="I35" s="13"/>
    </row>
    <row r="36" spans="1:9" ht="15.6" x14ac:dyDescent="0.3">
      <c r="A36" s="12">
        <v>27</v>
      </c>
      <c r="B36" s="8"/>
      <c r="C36" s="8"/>
      <c r="D36" s="8"/>
      <c r="E36" s="8"/>
      <c r="F36" s="8"/>
      <c r="G36" s="8"/>
      <c r="H36" s="8"/>
      <c r="I36" s="13"/>
    </row>
    <row r="37" spans="1:9" ht="15.6" x14ac:dyDescent="0.3">
      <c r="A37" s="12">
        <v>28</v>
      </c>
      <c r="B37" s="8">
        <v>2</v>
      </c>
      <c r="C37" s="8">
        <v>4</v>
      </c>
      <c r="D37" s="8"/>
      <c r="E37" s="8">
        <v>3</v>
      </c>
      <c r="F37" s="8">
        <v>1</v>
      </c>
      <c r="G37" s="8">
        <v>1</v>
      </c>
      <c r="H37" s="8"/>
      <c r="I37" s="13"/>
    </row>
    <row r="38" spans="1:9" ht="15.6" x14ac:dyDescent="0.3">
      <c r="A38" s="12">
        <v>29</v>
      </c>
      <c r="B38" s="8"/>
      <c r="C38" s="8"/>
      <c r="D38" s="8"/>
      <c r="E38" s="8"/>
      <c r="F38" s="8">
        <v>1</v>
      </c>
      <c r="G38" s="8"/>
      <c r="H38" s="8"/>
      <c r="I38" s="13"/>
    </row>
    <row r="39" spans="1:9" ht="15.6" x14ac:dyDescent="0.3">
      <c r="A39" s="12">
        <v>30</v>
      </c>
      <c r="B39" s="8"/>
      <c r="C39" s="8"/>
      <c r="D39" s="8">
        <v>6</v>
      </c>
      <c r="E39" s="8"/>
      <c r="F39" s="8">
        <v>1</v>
      </c>
      <c r="G39" s="8"/>
      <c r="H39" s="8"/>
      <c r="I39" s="13"/>
    </row>
    <row r="40" spans="1:9" ht="15.6" x14ac:dyDescent="0.3">
      <c r="A40" s="12">
        <v>31</v>
      </c>
      <c r="B40" s="8"/>
      <c r="C40" s="8"/>
      <c r="D40" s="8"/>
      <c r="E40" s="8"/>
      <c r="F40" s="8"/>
      <c r="G40" s="8"/>
      <c r="H40" s="8">
        <v>3</v>
      </c>
      <c r="I40" s="13"/>
    </row>
    <row r="41" spans="1:9" ht="15.6" x14ac:dyDescent="0.3">
      <c r="A41" s="12">
        <v>32</v>
      </c>
      <c r="B41" s="8"/>
      <c r="C41" s="8">
        <v>1</v>
      </c>
      <c r="D41" s="8">
        <v>4</v>
      </c>
      <c r="E41" s="8">
        <v>2</v>
      </c>
      <c r="F41" s="8"/>
      <c r="G41" s="8"/>
      <c r="H41" s="8"/>
      <c r="I41" s="13"/>
    </row>
    <row r="42" spans="1:9" ht="15.6" x14ac:dyDescent="0.3">
      <c r="A42" s="12">
        <v>33</v>
      </c>
      <c r="B42" s="8">
        <v>3</v>
      </c>
      <c r="C42" s="8"/>
      <c r="D42" s="8"/>
      <c r="E42" s="8"/>
      <c r="F42" s="8">
        <v>4</v>
      </c>
      <c r="G42" s="8"/>
      <c r="H42" s="8"/>
      <c r="I42" s="13"/>
    </row>
    <row r="43" spans="1:9" ht="15.6" x14ac:dyDescent="0.3">
      <c r="A43" s="12">
        <v>34</v>
      </c>
      <c r="B43" s="8"/>
      <c r="C43" s="8"/>
      <c r="D43" s="8"/>
      <c r="E43" s="8"/>
      <c r="F43" s="8"/>
      <c r="G43" s="8"/>
      <c r="H43" s="8"/>
      <c r="I43" s="13"/>
    </row>
    <row r="44" spans="1:9" ht="15.6" x14ac:dyDescent="0.3">
      <c r="A44" s="12">
        <v>35</v>
      </c>
      <c r="B44" s="8"/>
      <c r="C44" s="8"/>
      <c r="D44" s="8"/>
      <c r="E44" s="8">
        <v>4</v>
      </c>
      <c r="F44" s="8"/>
      <c r="G44" s="8"/>
      <c r="H44" s="8"/>
      <c r="I44" s="13"/>
    </row>
    <row r="45" spans="1:9" ht="15.6" x14ac:dyDescent="0.3">
      <c r="A45" s="12">
        <v>36</v>
      </c>
      <c r="B45" s="8">
        <v>1</v>
      </c>
      <c r="C45" s="8"/>
      <c r="D45" s="8"/>
      <c r="E45" s="8"/>
      <c r="F45" s="8"/>
      <c r="G45" s="8"/>
      <c r="H45" s="8"/>
      <c r="I45" s="13"/>
    </row>
    <row r="46" spans="1:9" ht="15.6" x14ac:dyDescent="0.3">
      <c r="A46" s="12">
        <v>37</v>
      </c>
      <c r="B46" s="8">
        <v>1</v>
      </c>
      <c r="C46" s="8">
        <v>1</v>
      </c>
      <c r="D46" s="8"/>
      <c r="E46" s="8"/>
      <c r="F46" s="8">
        <v>6</v>
      </c>
      <c r="G46" s="8"/>
      <c r="H46" s="8">
        <v>1</v>
      </c>
      <c r="I46" s="13"/>
    </row>
    <row r="47" spans="1:9" ht="15.6" x14ac:dyDescent="0.3">
      <c r="A47" s="12">
        <v>38</v>
      </c>
      <c r="B47" s="8"/>
      <c r="C47" s="8"/>
      <c r="D47" s="8">
        <v>7</v>
      </c>
      <c r="E47" s="8"/>
      <c r="F47" s="8"/>
      <c r="G47" s="8"/>
      <c r="H47" s="8"/>
      <c r="I47" s="13"/>
    </row>
    <row r="48" spans="1:9" ht="15.6" x14ac:dyDescent="0.3">
      <c r="A48" s="12">
        <v>39</v>
      </c>
      <c r="B48" s="8"/>
      <c r="C48" s="8"/>
      <c r="D48" s="8"/>
      <c r="E48" s="8">
        <v>1</v>
      </c>
      <c r="F48" s="8">
        <v>4</v>
      </c>
      <c r="G48" s="8">
        <v>1</v>
      </c>
      <c r="H48" s="8"/>
      <c r="I48" s="13"/>
    </row>
    <row r="49" spans="1:9" ht="15.6" x14ac:dyDescent="0.3">
      <c r="A49" s="12">
        <v>40</v>
      </c>
      <c r="B49" s="8"/>
      <c r="C49" s="8"/>
      <c r="D49" s="8"/>
      <c r="E49" s="8"/>
      <c r="F49" s="8"/>
      <c r="G49" s="8"/>
      <c r="H49" s="8"/>
      <c r="I49" s="13"/>
    </row>
    <row r="50" spans="1:9" ht="15.6" x14ac:dyDescent="0.3">
      <c r="A50" s="12">
        <v>41</v>
      </c>
      <c r="B50" s="8"/>
      <c r="C50" s="8"/>
      <c r="D50" s="8"/>
      <c r="E50" s="8"/>
      <c r="F50" s="8"/>
      <c r="G50" s="8"/>
      <c r="H50" s="8"/>
      <c r="I50" s="13"/>
    </row>
    <row r="51" spans="1:9" ht="15.6" x14ac:dyDescent="0.3">
      <c r="A51" s="12">
        <v>42</v>
      </c>
      <c r="B51" s="8"/>
      <c r="C51" s="8"/>
      <c r="D51" s="8"/>
      <c r="E51" s="8"/>
      <c r="F51" s="8"/>
      <c r="G51" s="8"/>
      <c r="H51" s="8"/>
      <c r="I51" s="13"/>
    </row>
    <row r="52" spans="1:9" ht="15.6" x14ac:dyDescent="0.3">
      <c r="A52" s="12">
        <v>43</v>
      </c>
      <c r="B52" s="8"/>
      <c r="C52" s="8"/>
      <c r="D52" s="8"/>
      <c r="E52" s="8"/>
      <c r="F52" s="8"/>
      <c r="G52" s="8"/>
      <c r="H52" s="8">
        <v>2</v>
      </c>
      <c r="I52" s="13"/>
    </row>
    <row r="53" spans="1:9" ht="15.6" x14ac:dyDescent="0.3">
      <c r="A53" s="12">
        <v>44</v>
      </c>
      <c r="B53" s="8"/>
      <c r="C53" s="8"/>
      <c r="D53" s="8">
        <v>3</v>
      </c>
      <c r="E53" s="8">
        <v>1</v>
      </c>
      <c r="F53" s="8"/>
      <c r="G53" s="8"/>
      <c r="H53" s="8"/>
      <c r="I53" s="13"/>
    </row>
    <row r="54" spans="1:9" ht="15.6" x14ac:dyDescent="0.3">
      <c r="A54" s="12">
        <v>45</v>
      </c>
      <c r="B54" s="8"/>
      <c r="C54" s="8"/>
      <c r="D54" s="8"/>
      <c r="E54" s="8"/>
      <c r="F54" s="8">
        <v>7</v>
      </c>
      <c r="G54" s="8"/>
      <c r="H54" s="8"/>
      <c r="I54" s="13"/>
    </row>
    <row r="55" spans="1:9" ht="15.6" x14ac:dyDescent="0.3">
      <c r="A55" s="12">
        <v>46</v>
      </c>
      <c r="B55" s="8">
        <v>1</v>
      </c>
      <c r="C55" s="8">
        <v>2</v>
      </c>
      <c r="D55" s="8"/>
      <c r="E55" s="8"/>
      <c r="F55" s="8"/>
      <c r="G55" s="8">
        <v>1</v>
      </c>
      <c r="H55" s="8"/>
      <c r="I55" s="13"/>
    </row>
    <row r="56" spans="1:9" ht="15.6" x14ac:dyDescent="0.3">
      <c r="A56" s="12">
        <v>47</v>
      </c>
      <c r="B56" s="8"/>
      <c r="C56" s="8"/>
      <c r="D56" s="8"/>
      <c r="E56" s="8">
        <v>2</v>
      </c>
      <c r="F56" s="8"/>
      <c r="G56" s="8"/>
      <c r="H56" s="8"/>
      <c r="I56" s="13"/>
    </row>
    <row r="57" spans="1:9" ht="15.6" x14ac:dyDescent="0.3">
      <c r="A57" s="12">
        <v>48</v>
      </c>
      <c r="B57" s="8"/>
      <c r="C57" s="8"/>
      <c r="D57" s="8">
        <v>6</v>
      </c>
      <c r="E57" s="8"/>
      <c r="F57" s="8"/>
      <c r="G57" s="8"/>
      <c r="H57" s="8"/>
      <c r="I57" s="13"/>
    </row>
    <row r="58" spans="1:9" ht="15.6" x14ac:dyDescent="0.3">
      <c r="A58" s="12">
        <v>49</v>
      </c>
      <c r="B58" s="8"/>
      <c r="C58" s="8"/>
      <c r="D58" s="8"/>
      <c r="E58" s="8"/>
      <c r="F58" s="8">
        <v>5</v>
      </c>
      <c r="G58" s="8"/>
      <c r="H58" s="8"/>
      <c r="I58" s="13"/>
    </row>
    <row r="59" spans="1:9" ht="15.6" x14ac:dyDescent="0.3">
      <c r="A59" s="12">
        <v>50</v>
      </c>
      <c r="B59" s="8"/>
      <c r="C59" s="8"/>
      <c r="D59" s="8">
        <v>4</v>
      </c>
      <c r="E59" s="8"/>
      <c r="F59" s="8"/>
      <c r="G59" s="8"/>
      <c r="H59" s="8"/>
      <c r="I59" s="13"/>
    </row>
    <row r="60" spans="1:9" ht="15.6" x14ac:dyDescent="0.3">
      <c r="A60" s="12">
        <v>51</v>
      </c>
      <c r="B60" s="8"/>
      <c r="C60" s="8"/>
      <c r="D60" s="8"/>
      <c r="E60" s="8"/>
      <c r="F60" s="8">
        <v>4</v>
      </c>
      <c r="G60" s="8"/>
      <c r="H60" s="8"/>
      <c r="I60" s="13"/>
    </row>
    <row r="61" spans="1:9" ht="15.6" x14ac:dyDescent="0.3">
      <c r="A61" s="12">
        <v>52</v>
      </c>
      <c r="B61" s="8">
        <v>2</v>
      </c>
      <c r="C61" s="8">
        <v>4</v>
      </c>
      <c r="D61" s="8"/>
      <c r="E61" s="8"/>
      <c r="F61" s="8"/>
      <c r="G61" s="8">
        <v>1</v>
      </c>
      <c r="H61" s="8"/>
      <c r="I61" s="13"/>
    </row>
    <row r="62" spans="1:9" ht="15.6" x14ac:dyDescent="0.3">
      <c r="A62" s="12">
        <v>53</v>
      </c>
      <c r="B62" s="8"/>
      <c r="C62" s="8"/>
      <c r="D62" s="8"/>
      <c r="E62" s="8">
        <v>4</v>
      </c>
      <c r="F62" s="8"/>
      <c r="G62" s="8"/>
      <c r="H62" s="8"/>
      <c r="I62" s="13"/>
    </row>
    <row r="63" spans="1:9" ht="15.6" x14ac:dyDescent="0.3">
      <c r="A63" s="12">
        <v>54</v>
      </c>
      <c r="B63" s="8"/>
      <c r="C63" s="8"/>
      <c r="D63" s="8">
        <v>6</v>
      </c>
      <c r="E63" s="8"/>
      <c r="F63" s="8"/>
      <c r="G63" s="8"/>
      <c r="H63" s="8"/>
      <c r="I63" s="13"/>
    </row>
    <row r="64" spans="1:9" ht="15.6" x14ac:dyDescent="0.3">
      <c r="A64" s="12">
        <v>55</v>
      </c>
      <c r="B64" s="8"/>
      <c r="C64" s="8"/>
      <c r="D64" s="8"/>
      <c r="E64" s="8"/>
      <c r="F64" s="8">
        <v>3</v>
      </c>
      <c r="G64" s="8"/>
      <c r="H64" s="8"/>
      <c r="I64" s="13"/>
    </row>
    <row r="65" spans="1:9" ht="15.6" x14ac:dyDescent="0.3">
      <c r="A65" s="12">
        <v>56</v>
      </c>
      <c r="B65" s="8"/>
      <c r="C65" s="8">
        <v>1</v>
      </c>
      <c r="D65" s="8">
        <v>4</v>
      </c>
      <c r="E65" s="8"/>
      <c r="F65" s="8"/>
      <c r="G65" s="8"/>
      <c r="H65" s="8">
        <v>3</v>
      </c>
      <c r="I65" s="13"/>
    </row>
    <row r="66" spans="1:9" ht="15.6" x14ac:dyDescent="0.3">
      <c r="A66" s="12">
        <v>57</v>
      </c>
      <c r="B66" s="8">
        <v>3</v>
      </c>
      <c r="C66" s="8"/>
      <c r="D66" s="8"/>
      <c r="E66" s="8">
        <v>1</v>
      </c>
      <c r="F66" s="8">
        <v>4</v>
      </c>
      <c r="G66" s="8"/>
      <c r="H66" s="8"/>
      <c r="I66" s="13"/>
    </row>
    <row r="67" spans="1:9" ht="15.6" x14ac:dyDescent="0.3">
      <c r="A67" s="12">
        <v>58</v>
      </c>
      <c r="B67" s="8"/>
      <c r="C67" s="8"/>
      <c r="D67" s="8"/>
      <c r="E67" s="8"/>
      <c r="F67" s="8"/>
      <c r="G67" s="8"/>
      <c r="H67" s="8"/>
      <c r="I67" s="13"/>
    </row>
    <row r="68" spans="1:9" ht="15.6" x14ac:dyDescent="0.3">
      <c r="A68" s="12">
        <v>59</v>
      </c>
      <c r="B68" s="8"/>
      <c r="C68" s="8"/>
      <c r="D68" s="8"/>
      <c r="E68" s="8"/>
      <c r="F68" s="8"/>
      <c r="G68" s="8"/>
      <c r="H68" s="8"/>
      <c r="I68" s="13"/>
    </row>
    <row r="69" spans="1:9" ht="15.6" x14ac:dyDescent="0.3">
      <c r="A69" s="12">
        <v>60</v>
      </c>
      <c r="B69" s="8">
        <v>1</v>
      </c>
      <c r="C69" s="8"/>
      <c r="D69" s="8"/>
      <c r="E69" s="8"/>
      <c r="F69" s="8"/>
      <c r="G69" s="8"/>
      <c r="H69" s="8"/>
      <c r="I69" s="13"/>
    </row>
    <row r="70" spans="1:9" ht="15.6" x14ac:dyDescent="0.3">
      <c r="A70" s="12">
        <v>61</v>
      </c>
      <c r="B70" s="8">
        <v>1</v>
      </c>
      <c r="C70" s="8">
        <v>3</v>
      </c>
      <c r="D70" s="8"/>
      <c r="E70" s="8"/>
      <c r="F70" s="8"/>
      <c r="G70" s="8"/>
      <c r="H70" s="8"/>
      <c r="I70" s="13"/>
    </row>
    <row r="71" spans="1:9" ht="15.6" x14ac:dyDescent="0.3">
      <c r="A71" s="12">
        <v>62</v>
      </c>
      <c r="B71" s="8"/>
      <c r="C71" s="8"/>
      <c r="D71" s="8">
        <v>6</v>
      </c>
      <c r="E71" s="8">
        <v>1</v>
      </c>
      <c r="F71" s="8">
        <v>1</v>
      </c>
      <c r="G71" s="8"/>
      <c r="H71" s="8">
        <v>1</v>
      </c>
      <c r="I71" s="13"/>
    </row>
    <row r="72" spans="1:9" ht="15.6" x14ac:dyDescent="0.3">
      <c r="A72" s="12">
        <v>63</v>
      </c>
      <c r="B72" s="8"/>
      <c r="C72" s="8"/>
      <c r="D72" s="8"/>
      <c r="E72" s="8"/>
      <c r="F72" s="8"/>
      <c r="G72" s="8">
        <v>1</v>
      </c>
      <c r="H72" s="8"/>
      <c r="I72" s="13"/>
    </row>
    <row r="73" spans="1:9" ht="15.6" x14ac:dyDescent="0.3">
      <c r="A73" s="12">
        <v>64</v>
      </c>
      <c r="B73" s="8"/>
      <c r="C73" s="8"/>
      <c r="D73" s="8"/>
      <c r="E73" s="8"/>
      <c r="F73" s="8"/>
      <c r="G73" s="8"/>
      <c r="H73" s="8"/>
      <c r="I73" s="13"/>
    </row>
    <row r="74" spans="1:9" ht="15.6" x14ac:dyDescent="0.3">
      <c r="A74" s="12">
        <v>65</v>
      </c>
      <c r="B74" s="8"/>
      <c r="C74" s="8"/>
      <c r="D74" s="8"/>
      <c r="E74" s="8">
        <v>3</v>
      </c>
      <c r="F74" s="8"/>
      <c r="G74" s="8"/>
      <c r="H74" s="8"/>
      <c r="I74" s="13"/>
    </row>
    <row r="75" spans="1:9" ht="15.6" x14ac:dyDescent="0.3">
      <c r="A75" s="12">
        <v>66</v>
      </c>
      <c r="B75" s="8"/>
      <c r="C75" s="8"/>
      <c r="D75" s="8">
        <v>2</v>
      </c>
      <c r="E75" s="8"/>
      <c r="F75" s="8">
        <v>3</v>
      </c>
      <c r="G75" s="8"/>
      <c r="H75" s="8"/>
      <c r="I75" s="13"/>
    </row>
    <row r="76" spans="1:9" ht="15.6" x14ac:dyDescent="0.3">
      <c r="A76" s="12">
        <v>67</v>
      </c>
      <c r="B76" s="16"/>
      <c r="C76" s="16"/>
      <c r="D76" s="16"/>
      <c r="E76" s="16"/>
      <c r="F76" s="16"/>
      <c r="G76" s="16"/>
      <c r="H76" s="16"/>
      <c r="I76" s="17">
        <v>1</v>
      </c>
    </row>
    <row r="77" spans="1:9" ht="15.6" x14ac:dyDescent="0.3">
      <c r="A77" s="12">
        <v>68</v>
      </c>
      <c r="B77" s="8"/>
      <c r="C77" s="8"/>
      <c r="D77" s="8">
        <v>1</v>
      </c>
      <c r="E77" s="8"/>
      <c r="F77" s="8"/>
      <c r="G77" s="8"/>
      <c r="H77" s="8"/>
      <c r="I77" s="13"/>
    </row>
    <row r="78" spans="1:9" ht="15.6" x14ac:dyDescent="0.3">
      <c r="A78" s="12">
        <v>69</v>
      </c>
      <c r="B78" s="8">
        <v>1</v>
      </c>
      <c r="C78" s="8">
        <v>3</v>
      </c>
      <c r="D78" s="8"/>
      <c r="E78" s="8"/>
      <c r="F78" s="8"/>
      <c r="G78" s="8"/>
      <c r="H78" s="8"/>
      <c r="I78" s="13"/>
    </row>
    <row r="79" spans="1:9" ht="15.6" x14ac:dyDescent="0.3">
      <c r="A79" s="12">
        <v>70</v>
      </c>
      <c r="B79" s="8"/>
      <c r="C79" s="8"/>
      <c r="D79" s="8">
        <v>6</v>
      </c>
      <c r="E79" s="8">
        <v>6</v>
      </c>
      <c r="F79" s="8">
        <v>5</v>
      </c>
      <c r="G79" s="8"/>
      <c r="H79" s="8"/>
      <c r="I79" s="13"/>
    </row>
    <row r="80" spans="1:9" ht="15.6" x14ac:dyDescent="0.3">
      <c r="A80" s="12">
        <v>71</v>
      </c>
      <c r="B80" s="8"/>
      <c r="C80" s="8"/>
      <c r="D80" s="8"/>
      <c r="E80" s="8"/>
      <c r="F80" s="8"/>
      <c r="G80" s="8">
        <v>1</v>
      </c>
      <c r="H80" s="8"/>
      <c r="I80" s="13"/>
    </row>
    <row r="81" spans="1:9" ht="15.6" x14ac:dyDescent="0.3">
      <c r="A81" s="12">
        <v>72</v>
      </c>
      <c r="B81" s="8"/>
      <c r="C81" s="8"/>
      <c r="D81" s="8"/>
      <c r="E81" s="8"/>
      <c r="F81" s="8"/>
      <c r="G81" s="8"/>
      <c r="H81" s="8"/>
      <c r="I81" s="13"/>
    </row>
    <row r="82" spans="1:9" ht="15.6" x14ac:dyDescent="0.3">
      <c r="A82" s="12">
        <v>73</v>
      </c>
      <c r="B82" s="8"/>
      <c r="C82" s="8"/>
      <c r="D82" s="8"/>
      <c r="E82" s="8"/>
      <c r="F82" s="8">
        <v>2</v>
      </c>
      <c r="G82" s="8"/>
      <c r="H82" s="8"/>
      <c r="I82" s="13"/>
    </row>
    <row r="83" spans="1:9" ht="15.6" x14ac:dyDescent="0.3">
      <c r="A83" s="12">
        <v>74</v>
      </c>
      <c r="B83" s="8"/>
      <c r="C83" s="8"/>
      <c r="D83" s="8"/>
      <c r="E83" s="8"/>
      <c r="F83" s="8"/>
      <c r="G83" s="8"/>
      <c r="H83" s="8"/>
      <c r="I83" s="13"/>
    </row>
    <row r="84" spans="1:9" ht="15.6" x14ac:dyDescent="0.3">
      <c r="A84" s="12">
        <v>75</v>
      </c>
      <c r="B84" s="8"/>
      <c r="C84" s="8"/>
      <c r="D84" s="8"/>
      <c r="E84" s="8">
        <v>1</v>
      </c>
      <c r="F84" s="8"/>
      <c r="G84" s="8"/>
      <c r="H84" s="8"/>
      <c r="I84" s="13"/>
    </row>
    <row r="85" spans="1:9" ht="15.6" x14ac:dyDescent="0.3">
      <c r="A85" s="12">
        <v>76</v>
      </c>
      <c r="B85" s="8"/>
      <c r="C85" s="8"/>
      <c r="D85" s="8"/>
      <c r="E85" s="8"/>
      <c r="F85" s="8"/>
      <c r="G85" s="8"/>
      <c r="H85" s="8"/>
      <c r="I85" s="13"/>
    </row>
    <row r="86" spans="1:9" ht="15.6" x14ac:dyDescent="0.3">
      <c r="A86" s="12">
        <v>77</v>
      </c>
      <c r="B86" s="8"/>
      <c r="C86" s="8"/>
      <c r="D86" s="8"/>
      <c r="E86" s="8"/>
      <c r="F86" s="8"/>
      <c r="G86" s="8"/>
      <c r="H86" s="8"/>
      <c r="I86" s="13"/>
    </row>
    <row r="87" spans="1:9" ht="15.6" x14ac:dyDescent="0.3">
      <c r="A87" s="12">
        <v>78</v>
      </c>
      <c r="B87" s="8"/>
      <c r="C87" s="8"/>
      <c r="D87" s="8">
        <v>2</v>
      </c>
      <c r="E87" s="8"/>
      <c r="F87" s="8"/>
      <c r="G87" s="8"/>
      <c r="H87" s="8"/>
      <c r="I87" s="13"/>
    </row>
    <row r="88" spans="1:9" ht="15.6" x14ac:dyDescent="0.3">
      <c r="A88" s="12">
        <v>79</v>
      </c>
      <c r="B88" s="16"/>
      <c r="C88" s="16"/>
      <c r="D88" s="16"/>
      <c r="E88" s="16"/>
      <c r="F88" s="16"/>
      <c r="G88" s="16"/>
      <c r="H88" s="16"/>
      <c r="I88" s="17">
        <v>1</v>
      </c>
    </row>
    <row r="89" spans="1:9" ht="15.6" x14ac:dyDescent="0.3">
      <c r="A89" s="12">
        <v>80</v>
      </c>
      <c r="B89" s="8"/>
      <c r="C89" s="8"/>
      <c r="D89" s="8">
        <v>3</v>
      </c>
      <c r="E89" s="8"/>
      <c r="F89" s="8"/>
      <c r="G89" s="8"/>
      <c r="H89" s="8"/>
      <c r="I89" s="13"/>
    </row>
    <row r="90" spans="1:9" ht="15.6" x14ac:dyDescent="0.3">
      <c r="A90" s="12">
        <v>81</v>
      </c>
      <c r="B90" s="8">
        <v>1</v>
      </c>
      <c r="C90" s="8">
        <v>3</v>
      </c>
      <c r="D90" s="8"/>
      <c r="E90" s="8">
        <v>1</v>
      </c>
      <c r="F90" s="8"/>
      <c r="G90" s="8"/>
      <c r="H90" s="8"/>
      <c r="I90" s="13"/>
    </row>
    <row r="91" spans="1:9" ht="15.6" x14ac:dyDescent="0.3">
      <c r="A91" s="12">
        <v>82</v>
      </c>
      <c r="B91" s="8"/>
      <c r="C91" s="8"/>
      <c r="D91" s="8"/>
      <c r="E91" s="8"/>
      <c r="F91" s="8"/>
      <c r="G91" s="8"/>
      <c r="H91" s="8"/>
      <c r="I91" s="13"/>
    </row>
    <row r="92" spans="1:9" ht="15.6" x14ac:dyDescent="0.3">
      <c r="A92" s="12">
        <v>83</v>
      </c>
      <c r="B92" s="8"/>
      <c r="C92" s="8"/>
      <c r="D92" s="8"/>
      <c r="E92" s="8"/>
      <c r="F92" s="8"/>
      <c r="G92" s="8">
        <v>1</v>
      </c>
      <c r="H92" s="8"/>
      <c r="I92" s="13"/>
    </row>
    <row r="93" spans="1:9" ht="15.6" x14ac:dyDescent="0.3">
      <c r="A93" s="12">
        <v>84</v>
      </c>
      <c r="B93" s="8"/>
      <c r="C93" s="8"/>
      <c r="D93" s="8"/>
      <c r="E93" s="8"/>
      <c r="F93" s="8">
        <v>3</v>
      </c>
      <c r="G93" s="8"/>
      <c r="H93" s="8"/>
      <c r="I93" s="13"/>
    </row>
    <row r="94" spans="1:9" ht="15.6" x14ac:dyDescent="0.3">
      <c r="A94" s="12">
        <v>85</v>
      </c>
      <c r="B94" s="8"/>
      <c r="C94" s="8"/>
      <c r="D94" s="8">
        <v>4</v>
      </c>
      <c r="E94" s="8">
        <v>1</v>
      </c>
      <c r="F94" s="8"/>
      <c r="G94" s="8"/>
      <c r="H94" s="8"/>
      <c r="I94" s="13"/>
    </row>
    <row r="95" spans="1:9" ht="15.6" x14ac:dyDescent="0.3">
      <c r="A95" s="12">
        <v>86</v>
      </c>
      <c r="B95" s="8"/>
      <c r="C95" s="8"/>
      <c r="D95" s="8"/>
      <c r="E95" s="8"/>
      <c r="F95" s="8"/>
      <c r="G95" s="8"/>
      <c r="H95" s="8">
        <v>2</v>
      </c>
      <c r="I95" s="13"/>
    </row>
    <row r="96" spans="1:9" ht="15.6" x14ac:dyDescent="0.3">
      <c r="A96" s="12">
        <v>87</v>
      </c>
      <c r="B96" s="8"/>
      <c r="C96" s="8"/>
      <c r="D96" s="8"/>
      <c r="E96" s="8"/>
      <c r="F96" s="8"/>
      <c r="G96" s="8"/>
      <c r="H96" s="8"/>
      <c r="I96" s="13"/>
    </row>
    <row r="97" spans="1:9" ht="15.6" x14ac:dyDescent="0.3">
      <c r="A97" s="12">
        <v>88</v>
      </c>
      <c r="B97" s="8"/>
      <c r="C97" s="8"/>
      <c r="D97" s="8">
        <v>3</v>
      </c>
      <c r="E97" s="8"/>
      <c r="F97" s="8"/>
      <c r="G97" s="8"/>
      <c r="H97" s="8"/>
      <c r="I97" s="13"/>
    </row>
    <row r="98" spans="1:9" ht="15.6" x14ac:dyDescent="0.3">
      <c r="A98" s="12">
        <v>89</v>
      </c>
      <c r="B98" s="8"/>
      <c r="C98" s="8"/>
      <c r="D98" s="8"/>
      <c r="E98" s="8"/>
      <c r="F98" s="8"/>
      <c r="G98" s="8"/>
      <c r="H98" s="8"/>
      <c r="I98" s="13"/>
    </row>
    <row r="99" spans="1:9" ht="15.6" x14ac:dyDescent="0.3">
      <c r="A99" s="12">
        <v>90</v>
      </c>
      <c r="B99" s="16"/>
      <c r="C99" s="16"/>
      <c r="D99" s="16"/>
      <c r="E99" s="16"/>
      <c r="F99" s="16"/>
      <c r="G99" s="16"/>
      <c r="H99" s="16"/>
      <c r="I99" s="17">
        <v>1</v>
      </c>
    </row>
    <row r="100" spans="1:9" ht="15.6" x14ac:dyDescent="0.3">
      <c r="A100" s="12">
        <v>91</v>
      </c>
      <c r="B100" s="8"/>
      <c r="C100" s="8"/>
      <c r="D100" s="8"/>
      <c r="E100" s="8"/>
      <c r="F100" s="8"/>
      <c r="G100" s="8"/>
      <c r="H100" s="8"/>
      <c r="I100" s="13"/>
    </row>
    <row r="101" spans="1:9" ht="15.6" x14ac:dyDescent="0.3">
      <c r="A101" s="12">
        <v>92</v>
      </c>
      <c r="B101" s="8"/>
      <c r="C101" s="8"/>
      <c r="D101" s="8">
        <v>6</v>
      </c>
      <c r="E101" s="8"/>
      <c r="F101" s="8"/>
      <c r="G101" s="8"/>
      <c r="H101" s="8"/>
      <c r="I101" s="13"/>
    </row>
    <row r="102" spans="1:9" ht="15.6" x14ac:dyDescent="0.3">
      <c r="A102" s="12">
        <v>93</v>
      </c>
      <c r="B102" s="8"/>
      <c r="C102" s="8"/>
      <c r="D102" s="8"/>
      <c r="E102" s="8"/>
      <c r="F102" s="8"/>
      <c r="G102" s="8"/>
      <c r="H102" s="8"/>
      <c r="I102" s="13"/>
    </row>
    <row r="103" spans="1:9" ht="15.6" x14ac:dyDescent="0.3">
      <c r="A103" s="12">
        <v>94</v>
      </c>
      <c r="B103" s="8"/>
      <c r="C103" s="8">
        <v>1</v>
      </c>
      <c r="D103" s="8">
        <v>4</v>
      </c>
      <c r="E103" s="8"/>
      <c r="F103" s="8"/>
      <c r="G103" s="8"/>
      <c r="H103" s="8">
        <v>1</v>
      </c>
      <c r="I103" s="13"/>
    </row>
    <row r="104" spans="1:9" ht="15.6" x14ac:dyDescent="0.3">
      <c r="A104" s="12">
        <v>95</v>
      </c>
      <c r="B104" s="8"/>
      <c r="C104" s="8"/>
      <c r="D104" s="8"/>
      <c r="E104" s="8">
        <v>2</v>
      </c>
      <c r="F104" s="8"/>
      <c r="G104" s="8"/>
      <c r="H104" s="8"/>
      <c r="I104" s="13"/>
    </row>
    <row r="105" spans="1:9" ht="15.6" x14ac:dyDescent="0.3">
      <c r="A105" s="12">
        <v>96</v>
      </c>
      <c r="B105" s="8"/>
      <c r="C105" s="8"/>
      <c r="D105" s="8"/>
      <c r="E105" s="8"/>
      <c r="F105" s="8">
        <v>4</v>
      </c>
      <c r="G105" s="8"/>
      <c r="H105" s="8"/>
      <c r="I105" s="13"/>
    </row>
    <row r="106" spans="1:9" ht="15.6" x14ac:dyDescent="0.3">
      <c r="A106" s="12">
        <v>97</v>
      </c>
      <c r="B106" s="8">
        <v>1</v>
      </c>
      <c r="C106" s="8"/>
      <c r="D106" s="8"/>
      <c r="E106" s="8"/>
      <c r="F106" s="8"/>
      <c r="G106" s="8"/>
      <c r="H106" s="8"/>
      <c r="I106" s="13"/>
    </row>
    <row r="107" spans="1:9" ht="15.6" x14ac:dyDescent="0.3">
      <c r="A107" s="12">
        <v>98</v>
      </c>
      <c r="B107" s="16"/>
      <c r="C107" s="16"/>
      <c r="D107" s="16"/>
      <c r="E107" s="16"/>
      <c r="F107" s="16"/>
      <c r="G107" s="16"/>
      <c r="H107" s="16"/>
      <c r="I107" s="17">
        <v>1</v>
      </c>
    </row>
    <row r="108" spans="1:9" ht="15.6" x14ac:dyDescent="0.3">
      <c r="A108" s="12">
        <v>99</v>
      </c>
      <c r="B108" s="8"/>
      <c r="C108" s="8"/>
      <c r="D108" s="8"/>
      <c r="E108" s="8">
        <v>4</v>
      </c>
      <c r="F108" s="8"/>
      <c r="G108" s="8">
        <v>2</v>
      </c>
      <c r="H108" s="8"/>
      <c r="I108" s="13"/>
    </row>
    <row r="109" spans="1:9" ht="15.6" x14ac:dyDescent="0.3">
      <c r="A109" s="12">
        <v>100</v>
      </c>
      <c r="B109" s="8"/>
      <c r="C109" s="8"/>
      <c r="D109" s="8"/>
      <c r="E109" s="8"/>
      <c r="F109" s="8">
        <v>3</v>
      </c>
      <c r="G109" s="8"/>
      <c r="H109" s="8"/>
      <c r="I109" s="13"/>
    </row>
    <row r="110" spans="1:9" ht="47.4" customHeight="1" x14ac:dyDescent="0.3">
      <c r="A110" s="32" t="s">
        <v>7</v>
      </c>
      <c r="B110" s="28">
        <f>COUNT(B10:B109)</f>
        <v>16</v>
      </c>
      <c r="C110" s="28">
        <f t="shared" ref="C110:H110" si="0">COUNT(C10:C109)</f>
        <v>13</v>
      </c>
      <c r="D110" s="28">
        <f t="shared" si="0"/>
        <v>26</v>
      </c>
      <c r="E110" s="28">
        <f t="shared" ref="E110" si="1">COUNT(E10:E109)</f>
        <v>21</v>
      </c>
      <c r="F110" s="28">
        <f t="shared" ref="F110" si="2">COUNT(F10:F109)</f>
        <v>23</v>
      </c>
      <c r="G110" s="28">
        <f t="shared" si="0"/>
        <v>11</v>
      </c>
      <c r="H110" s="28">
        <f t="shared" si="0"/>
        <v>9</v>
      </c>
      <c r="I110" s="29">
        <f>SUM(I10:I109)</f>
        <v>6</v>
      </c>
    </row>
    <row r="111" spans="1:9" ht="31.2" customHeight="1" x14ac:dyDescent="0.3">
      <c r="A111" s="32" t="s">
        <v>8</v>
      </c>
      <c r="B111" s="28">
        <f t="shared" ref="B111:H111" si="3">SUM(B10:B109)</f>
        <v>24</v>
      </c>
      <c r="C111" s="28">
        <f t="shared" si="3"/>
        <v>28</v>
      </c>
      <c r="D111" s="28">
        <f t="shared" si="3"/>
        <v>102</v>
      </c>
      <c r="E111" s="28">
        <f t="shared" si="3"/>
        <v>56</v>
      </c>
      <c r="F111" s="28">
        <f t="shared" si="3"/>
        <v>74</v>
      </c>
      <c r="G111" s="28">
        <f t="shared" si="3"/>
        <v>12</v>
      </c>
      <c r="H111" s="28">
        <f t="shared" si="3"/>
        <v>15</v>
      </c>
      <c r="I111" s="30" t="s">
        <v>9</v>
      </c>
    </row>
    <row r="112" spans="1:9" ht="62.4" customHeight="1" x14ac:dyDescent="0.3">
      <c r="A112" s="32" t="s">
        <v>10</v>
      </c>
      <c r="B112" s="28">
        <f>$A$109-$I$110</f>
        <v>94</v>
      </c>
      <c r="C112" s="28">
        <f t="shared" ref="C112:H112" si="4">$A$109-$I$110</f>
        <v>94</v>
      </c>
      <c r="D112" s="28">
        <f t="shared" si="4"/>
        <v>94</v>
      </c>
      <c r="E112" s="28">
        <f t="shared" si="4"/>
        <v>94</v>
      </c>
      <c r="F112" s="28">
        <f t="shared" si="4"/>
        <v>94</v>
      </c>
      <c r="G112" s="28">
        <f t="shared" si="4"/>
        <v>94</v>
      </c>
      <c r="H112" s="28">
        <f t="shared" si="4"/>
        <v>94</v>
      </c>
      <c r="I112" s="30" t="s">
        <v>9</v>
      </c>
    </row>
    <row r="113" spans="1:9" ht="46.8" customHeight="1" x14ac:dyDescent="0.3">
      <c r="A113" s="32" t="s">
        <v>11</v>
      </c>
      <c r="B113" s="31">
        <f>B111/B110</f>
        <v>1.5</v>
      </c>
      <c r="C113" s="31">
        <f t="shared" ref="C113:H113" si="5">C111/C110</f>
        <v>2.1538461538461537</v>
      </c>
      <c r="D113" s="31">
        <f t="shared" si="5"/>
        <v>3.9230769230769229</v>
      </c>
      <c r="E113" s="31">
        <f t="shared" si="5"/>
        <v>2.6666666666666665</v>
      </c>
      <c r="F113" s="31">
        <f t="shared" si="5"/>
        <v>3.2173913043478262</v>
      </c>
      <c r="G113" s="31">
        <f t="shared" si="5"/>
        <v>1.0909090909090908</v>
      </c>
      <c r="H113" s="31">
        <f t="shared" si="5"/>
        <v>1.6666666666666667</v>
      </c>
      <c r="I113" s="30" t="s">
        <v>9</v>
      </c>
    </row>
    <row r="114" spans="1:9" ht="46.8" customHeight="1" x14ac:dyDescent="0.3">
      <c r="A114" s="32" t="s">
        <v>12</v>
      </c>
      <c r="B114" s="60">
        <f>(B110/B112)*100</f>
        <v>17.021276595744681</v>
      </c>
      <c r="C114" s="60">
        <f t="shared" ref="C114:H114" si="6">(C110/C112)*100</f>
        <v>13.829787234042554</v>
      </c>
      <c r="D114" s="60">
        <f t="shared" si="6"/>
        <v>27.659574468085108</v>
      </c>
      <c r="E114" s="60">
        <f t="shared" ref="E114:F114" si="7">(E110/E112)*100</f>
        <v>22.340425531914892</v>
      </c>
      <c r="F114" s="60">
        <f t="shared" si="7"/>
        <v>24.468085106382979</v>
      </c>
      <c r="G114" s="60">
        <f t="shared" si="6"/>
        <v>11.702127659574469</v>
      </c>
      <c r="H114" s="73">
        <f t="shared" si="6"/>
        <v>9.5744680851063837</v>
      </c>
      <c r="I114" s="58">
        <f>(I110/$A$109)*100</f>
        <v>6</v>
      </c>
    </row>
    <row r="115" spans="1:9" ht="31.2" customHeight="1" thickBot="1" x14ac:dyDescent="0.35">
      <c r="A115" s="33" t="s">
        <v>13</v>
      </c>
      <c r="B115" s="61"/>
      <c r="C115" s="61"/>
      <c r="D115" s="61"/>
      <c r="E115" s="61"/>
      <c r="F115" s="61"/>
      <c r="G115" s="61"/>
      <c r="H115" s="74"/>
      <c r="I115" s="59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8" x14ac:dyDescent="0.3">
      <c r="A117" s="6"/>
    </row>
    <row r="118" spans="1:9" ht="15.6" x14ac:dyDescent="0.3">
      <c r="A118" s="7"/>
    </row>
  </sheetData>
  <mergeCells count="19">
    <mergeCell ref="A1:I1"/>
    <mergeCell ref="A2:I2"/>
    <mergeCell ref="A3:C3"/>
    <mergeCell ref="D3:I3"/>
    <mergeCell ref="A4:C4"/>
    <mergeCell ref="D4:I4"/>
    <mergeCell ref="I114:I115"/>
    <mergeCell ref="E114:E115"/>
    <mergeCell ref="F114:F115"/>
    <mergeCell ref="A5:C5"/>
    <mergeCell ref="D5:I5"/>
    <mergeCell ref="A6:I7"/>
    <mergeCell ref="B8:H8"/>
    <mergeCell ref="I8:I9"/>
    <mergeCell ref="B114:B115"/>
    <mergeCell ref="C114:C115"/>
    <mergeCell ref="D114:D115"/>
    <mergeCell ref="G114:G115"/>
    <mergeCell ref="H114:H1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A244-30AD-4A45-A6C8-EBA5A7C0C1F6}">
  <dimension ref="A1:E115"/>
  <sheetViews>
    <sheetView topLeftCell="A100" workbookViewId="0">
      <selection activeCell="H12" sqref="H12"/>
    </sheetView>
  </sheetViews>
  <sheetFormatPr defaultRowHeight="14.4" x14ac:dyDescent="0.3"/>
  <cols>
    <col min="1" max="1" width="37.109375" customWidth="1"/>
    <col min="2" max="2" width="13.88671875" customWidth="1"/>
    <col min="3" max="3" width="12" customWidth="1"/>
    <col min="4" max="4" width="17.5546875" customWidth="1"/>
    <col min="5" max="5" width="15.77734375" customWidth="1"/>
  </cols>
  <sheetData>
    <row r="1" spans="1:5" ht="18.600000000000001" x14ac:dyDescent="0.3">
      <c r="A1" s="75"/>
      <c r="B1" s="75"/>
      <c r="C1" s="75"/>
      <c r="D1" s="75"/>
      <c r="E1" s="75"/>
    </row>
    <row r="2" spans="1:5" ht="33.6" customHeight="1" thickBot="1" x14ac:dyDescent="0.35">
      <c r="A2" s="76" t="s">
        <v>45</v>
      </c>
      <c r="B2" s="76"/>
      <c r="C2" s="76"/>
      <c r="D2" s="76"/>
      <c r="E2" s="76"/>
    </row>
    <row r="3" spans="1:5" ht="15.6" x14ac:dyDescent="0.3">
      <c r="A3" s="77" t="s">
        <v>0</v>
      </c>
      <c r="B3" s="78"/>
      <c r="C3" s="79"/>
      <c r="D3" s="80" t="s">
        <v>1</v>
      </c>
      <c r="E3" s="80"/>
    </row>
    <row r="4" spans="1:5" ht="15.6" x14ac:dyDescent="0.3">
      <c r="A4" s="82" t="s">
        <v>2</v>
      </c>
      <c r="B4" s="83"/>
      <c r="C4" s="84"/>
      <c r="D4" s="85">
        <v>1</v>
      </c>
      <c r="E4" s="85"/>
    </row>
    <row r="5" spans="1:5" ht="19.2" customHeight="1" thickBot="1" x14ac:dyDescent="0.35">
      <c r="A5" s="62" t="s">
        <v>3</v>
      </c>
      <c r="B5" s="63"/>
      <c r="C5" s="64"/>
      <c r="D5" s="65">
        <v>100</v>
      </c>
      <c r="E5" s="65"/>
    </row>
    <row r="6" spans="1:5" x14ac:dyDescent="0.3">
      <c r="A6" s="67" t="s">
        <v>41</v>
      </c>
      <c r="B6" s="68"/>
      <c r="C6" s="68"/>
      <c r="D6" s="68"/>
      <c r="E6" s="68"/>
    </row>
    <row r="7" spans="1:5" x14ac:dyDescent="0.3">
      <c r="A7" s="70"/>
      <c r="B7" s="71"/>
      <c r="C7" s="71"/>
      <c r="D7" s="71"/>
      <c r="E7" s="71"/>
    </row>
    <row r="8" spans="1:5" ht="46.8" customHeight="1" x14ac:dyDescent="0.3">
      <c r="A8" s="11" t="s">
        <v>5</v>
      </c>
      <c r="B8" s="71" t="s">
        <v>42</v>
      </c>
      <c r="C8" s="71"/>
      <c r="D8" s="71"/>
      <c r="E8" s="71"/>
    </row>
    <row r="9" spans="1:5" ht="55.2" customHeight="1" x14ac:dyDescent="0.3">
      <c r="A9" s="11" t="s">
        <v>6</v>
      </c>
      <c r="B9" s="9" t="s">
        <v>31</v>
      </c>
      <c r="C9" s="9" t="s">
        <v>34</v>
      </c>
      <c r="D9" s="9" t="s">
        <v>35</v>
      </c>
      <c r="E9" s="9" t="s">
        <v>97</v>
      </c>
    </row>
    <row r="10" spans="1:5" ht="15.6" x14ac:dyDescent="0.3">
      <c r="A10" s="12">
        <v>1</v>
      </c>
      <c r="B10" s="8"/>
      <c r="C10" s="8"/>
      <c r="D10" s="8">
        <v>4</v>
      </c>
      <c r="E10" s="8"/>
    </row>
    <row r="11" spans="1:5" ht="15.6" x14ac:dyDescent="0.3">
      <c r="A11" s="12">
        <v>2</v>
      </c>
      <c r="B11" s="8">
        <v>1</v>
      </c>
      <c r="C11" s="8"/>
      <c r="D11" s="8"/>
      <c r="E11" s="8">
        <v>1</v>
      </c>
    </row>
    <row r="12" spans="1:5" ht="15.6" x14ac:dyDescent="0.3">
      <c r="A12" s="12">
        <v>3</v>
      </c>
      <c r="B12" s="8"/>
      <c r="C12" s="8"/>
      <c r="D12" s="8">
        <v>1</v>
      </c>
      <c r="E12" s="8"/>
    </row>
    <row r="13" spans="1:5" ht="15.6" x14ac:dyDescent="0.3">
      <c r="A13" s="12">
        <v>4</v>
      </c>
      <c r="B13" s="8"/>
      <c r="C13" s="8"/>
      <c r="D13" s="8"/>
      <c r="E13" s="8"/>
    </row>
    <row r="14" spans="1:5" ht="15.6" x14ac:dyDescent="0.3">
      <c r="A14" s="12">
        <v>5</v>
      </c>
      <c r="B14" s="8"/>
      <c r="C14" s="8">
        <v>1</v>
      </c>
      <c r="D14" s="8">
        <v>5</v>
      </c>
      <c r="E14" s="8">
        <v>1</v>
      </c>
    </row>
    <row r="15" spans="1:5" ht="15.6" x14ac:dyDescent="0.3">
      <c r="A15" s="12">
        <v>6</v>
      </c>
      <c r="B15" s="8"/>
      <c r="C15" s="8"/>
      <c r="D15" s="8"/>
      <c r="E15" s="8"/>
    </row>
    <row r="16" spans="1:5" ht="15.6" x14ac:dyDescent="0.3">
      <c r="A16" s="12">
        <v>7</v>
      </c>
      <c r="B16" s="8">
        <v>2</v>
      </c>
      <c r="C16" s="8"/>
      <c r="D16" s="8"/>
      <c r="E16" s="8"/>
    </row>
    <row r="17" spans="1:5" ht="15.6" x14ac:dyDescent="0.3">
      <c r="A17" s="12">
        <v>8</v>
      </c>
      <c r="B17" s="8"/>
      <c r="C17" s="8">
        <v>1</v>
      </c>
      <c r="D17" s="8">
        <v>2</v>
      </c>
      <c r="E17" s="8"/>
    </row>
    <row r="18" spans="1:5" ht="15.6" x14ac:dyDescent="0.3">
      <c r="A18" s="12">
        <v>9</v>
      </c>
      <c r="B18" s="8"/>
      <c r="C18" s="8"/>
      <c r="D18" s="8"/>
      <c r="E18" s="8"/>
    </row>
    <row r="19" spans="1:5" ht="15.6" x14ac:dyDescent="0.3">
      <c r="A19" s="12">
        <v>10</v>
      </c>
      <c r="B19" s="8"/>
      <c r="C19" s="8"/>
      <c r="D19" s="8"/>
      <c r="E19" s="8"/>
    </row>
    <row r="20" spans="1:5" ht="15.6" x14ac:dyDescent="0.3">
      <c r="A20" s="12">
        <v>11</v>
      </c>
      <c r="B20" s="8"/>
      <c r="C20" s="8"/>
      <c r="D20" s="8"/>
      <c r="E20" s="8"/>
    </row>
    <row r="21" spans="1:5" ht="15.6" x14ac:dyDescent="0.3">
      <c r="A21" s="12">
        <v>12</v>
      </c>
      <c r="B21" s="8"/>
      <c r="C21" s="8"/>
      <c r="D21" s="8"/>
      <c r="E21" s="8"/>
    </row>
    <row r="22" spans="1:5" ht="15.6" x14ac:dyDescent="0.3">
      <c r="A22" s="12">
        <v>13</v>
      </c>
      <c r="B22" s="8">
        <v>2</v>
      </c>
      <c r="C22" s="8"/>
      <c r="D22" s="8"/>
      <c r="E22" s="8"/>
    </row>
    <row r="23" spans="1:5" ht="15.6" x14ac:dyDescent="0.3">
      <c r="A23" s="12">
        <v>14</v>
      </c>
      <c r="B23" s="8"/>
      <c r="C23" s="8"/>
      <c r="D23" s="8"/>
      <c r="E23" s="8"/>
    </row>
    <row r="24" spans="1:5" ht="15.6" x14ac:dyDescent="0.3">
      <c r="A24" s="12">
        <v>15</v>
      </c>
      <c r="B24" s="8"/>
      <c r="C24" s="8"/>
      <c r="D24" s="8"/>
      <c r="E24" s="8"/>
    </row>
    <row r="25" spans="1:5" ht="15.6" x14ac:dyDescent="0.3">
      <c r="A25" s="12">
        <v>16</v>
      </c>
      <c r="B25" s="8"/>
      <c r="C25" s="8"/>
      <c r="D25" s="8">
        <v>2</v>
      </c>
      <c r="E25" s="8"/>
    </row>
    <row r="26" spans="1:5" ht="15.6" x14ac:dyDescent="0.3">
      <c r="A26" s="12">
        <v>17</v>
      </c>
      <c r="B26" s="8"/>
      <c r="C26" s="8"/>
      <c r="D26" s="8"/>
      <c r="E26" s="8"/>
    </row>
    <row r="27" spans="1:5" ht="15.6" x14ac:dyDescent="0.3">
      <c r="A27" s="12">
        <v>18</v>
      </c>
      <c r="B27" s="8"/>
      <c r="C27" s="8"/>
      <c r="D27" s="8">
        <v>1</v>
      </c>
      <c r="E27" s="8"/>
    </row>
    <row r="28" spans="1:5" ht="15.6" x14ac:dyDescent="0.3">
      <c r="A28" s="12">
        <v>19</v>
      </c>
      <c r="B28" s="8">
        <v>1</v>
      </c>
      <c r="C28" s="8">
        <v>3</v>
      </c>
      <c r="D28" s="8"/>
      <c r="E28" s="8"/>
    </row>
    <row r="29" spans="1:5" ht="15.6" x14ac:dyDescent="0.3">
      <c r="A29" s="12">
        <v>20</v>
      </c>
      <c r="B29" s="8"/>
      <c r="C29" s="8"/>
      <c r="D29" s="8">
        <v>6</v>
      </c>
      <c r="E29" s="8"/>
    </row>
    <row r="30" spans="1:5" ht="15.6" x14ac:dyDescent="0.3">
      <c r="A30" s="12">
        <v>21</v>
      </c>
      <c r="B30" s="8"/>
      <c r="C30" s="8"/>
      <c r="D30" s="8"/>
      <c r="E30" s="8">
        <v>1</v>
      </c>
    </row>
    <row r="31" spans="1:5" ht="15.6" x14ac:dyDescent="0.3">
      <c r="A31" s="12">
        <v>22</v>
      </c>
      <c r="B31" s="8"/>
      <c r="C31" s="8"/>
      <c r="D31" s="8"/>
      <c r="E31" s="8"/>
    </row>
    <row r="32" spans="1:5" ht="15.6" x14ac:dyDescent="0.3">
      <c r="A32" s="12">
        <v>23</v>
      </c>
      <c r="B32" s="8"/>
      <c r="C32" s="8"/>
      <c r="D32" s="8"/>
      <c r="E32" s="8"/>
    </row>
    <row r="33" spans="1:5" ht="15.6" x14ac:dyDescent="0.3">
      <c r="A33" s="12">
        <v>24</v>
      </c>
      <c r="B33" s="8"/>
      <c r="C33" s="8"/>
      <c r="D33" s="8"/>
      <c r="E33" s="8"/>
    </row>
    <row r="34" spans="1:5" ht="15.6" x14ac:dyDescent="0.3">
      <c r="A34" s="12">
        <v>25</v>
      </c>
      <c r="B34" s="8"/>
      <c r="C34" s="8"/>
      <c r="D34" s="8"/>
      <c r="E34" s="8"/>
    </row>
    <row r="35" spans="1:5" ht="15.6" x14ac:dyDescent="0.3">
      <c r="A35" s="12">
        <v>26</v>
      </c>
      <c r="B35" s="8"/>
      <c r="C35" s="8"/>
      <c r="D35" s="8">
        <v>4</v>
      </c>
      <c r="E35" s="8"/>
    </row>
    <row r="36" spans="1:5" ht="15.6" x14ac:dyDescent="0.3">
      <c r="A36" s="12">
        <v>27</v>
      </c>
      <c r="B36" s="8"/>
      <c r="C36" s="8"/>
      <c r="D36" s="8"/>
      <c r="E36" s="8"/>
    </row>
    <row r="37" spans="1:5" ht="15.6" x14ac:dyDescent="0.3">
      <c r="A37" s="12">
        <v>28</v>
      </c>
      <c r="B37" s="8">
        <v>2</v>
      </c>
      <c r="C37" s="8">
        <v>4</v>
      </c>
      <c r="D37" s="8"/>
      <c r="E37" s="8">
        <v>1</v>
      </c>
    </row>
    <row r="38" spans="1:5" ht="15.6" x14ac:dyDescent="0.3">
      <c r="A38" s="12">
        <v>29</v>
      </c>
      <c r="B38" s="8"/>
      <c r="C38" s="8"/>
      <c r="D38" s="8"/>
      <c r="E38" s="8"/>
    </row>
    <row r="39" spans="1:5" ht="15.6" x14ac:dyDescent="0.3">
      <c r="A39" s="12">
        <v>30</v>
      </c>
      <c r="B39" s="8"/>
      <c r="C39" s="8"/>
      <c r="D39" s="8">
        <v>6</v>
      </c>
      <c r="E39" s="8"/>
    </row>
    <row r="40" spans="1:5" ht="15.6" x14ac:dyDescent="0.3">
      <c r="A40" s="12">
        <v>31</v>
      </c>
      <c r="B40" s="8"/>
      <c r="C40" s="8"/>
      <c r="D40" s="8"/>
      <c r="E40" s="8"/>
    </row>
    <row r="41" spans="1:5" ht="15.6" x14ac:dyDescent="0.3">
      <c r="A41" s="12">
        <v>32</v>
      </c>
      <c r="B41" s="8"/>
      <c r="C41" s="8">
        <v>1</v>
      </c>
      <c r="D41" s="8">
        <v>4</v>
      </c>
      <c r="E41" s="8"/>
    </row>
    <row r="42" spans="1:5" ht="15.6" x14ac:dyDescent="0.3">
      <c r="A42" s="12">
        <v>33</v>
      </c>
      <c r="B42" s="8">
        <v>3</v>
      </c>
      <c r="C42" s="8"/>
      <c r="D42" s="8"/>
      <c r="E42" s="8"/>
    </row>
    <row r="43" spans="1:5" ht="15.6" x14ac:dyDescent="0.3">
      <c r="A43" s="12">
        <v>34</v>
      </c>
      <c r="B43" s="8"/>
      <c r="C43" s="8"/>
      <c r="D43" s="8"/>
      <c r="E43" s="8"/>
    </row>
    <row r="44" spans="1:5" ht="15.6" x14ac:dyDescent="0.3">
      <c r="A44" s="12">
        <v>35</v>
      </c>
      <c r="B44" s="8"/>
      <c r="C44" s="8"/>
      <c r="D44" s="8"/>
      <c r="E44" s="8"/>
    </row>
    <row r="45" spans="1:5" ht="15.6" x14ac:dyDescent="0.3">
      <c r="A45" s="12">
        <v>36</v>
      </c>
      <c r="B45" s="8">
        <v>1</v>
      </c>
      <c r="C45" s="8"/>
      <c r="D45" s="8"/>
      <c r="E45" s="8"/>
    </row>
    <row r="46" spans="1:5" ht="15.6" x14ac:dyDescent="0.3">
      <c r="A46" s="12">
        <v>37</v>
      </c>
      <c r="B46" s="8">
        <v>1</v>
      </c>
      <c r="C46" s="8">
        <v>1</v>
      </c>
      <c r="D46" s="8"/>
      <c r="E46" s="8"/>
    </row>
    <row r="47" spans="1:5" ht="15.6" x14ac:dyDescent="0.3">
      <c r="A47" s="12">
        <v>38</v>
      </c>
      <c r="B47" s="8"/>
      <c r="C47" s="8"/>
      <c r="D47" s="8">
        <v>7</v>
      </c>
      <c r="E47" s="8"/>
    </row>
    <row r="48" spans="1:5" ht="15.6" x14ac:dyDescent="0.3">
      <c r="A48" s="12">
        <v>39</v>
      </c>
      <c r="B48" s="8"/>
      <c r="C48" s="8"/>
      <c r="D48" s="8"/>
      <c r="E48" s="8">
        <v>1</v>
      </c>
    </row>
    <row r="49" spans="1:5" ht="15.6" x14ac:dyDescent="0.3">
      <c r="A49" s="12">
        <v>40</v>
      </c>
      <c r="B49" s="8"/>
      <c r="C49" s="8"/>
      <c r="D49" s="8"/>
      <c r="E49" s="8"/>
    </row>
    <row r="50" spans="1:5" ht="15.6" x14ac:dyDescent="0.3">
      <c r="A50" s="12">
        <v>41</v>
      </c>
      <c r="B50" s="8"/>
      <c r="C50" s="8"/>
      <c r="D50" s="8"/>
      <c r="E50" s="8"/>
    </row>
    <row r="51" spans="1:5" ht="15.6" x14ac:dyDescent="0.3">
      <c r="A51" s="12">
        <v>42</v>
      </c>
      <c r="B51" s="8"/>
      <c r="C51" s="8"/>
      <c r="D51" s="8"/>
      <c r="E51" s="8"/>
    </row>
    <row r="52" spans="1:5" ht="15.6" x14ac:dyDescent="0.3">
      <c r="A52" s="12">
        <v>43</v>
      </c>
      <c r="B52" s="8"/>
      <c r="C52" s="8"/>
      <c r="D52" s="8"/>
      <c r="E52" s="8"/>
    </row>
    <row r="53" spans="1:5" ht="15.6" x14ac:dyDescent="0.3">
      <c r="A53" s="12">
        <v>44</v>
      </c>
      <c r="B53" s="8"/>
      <c r="C53" s="8"/>
      <c r="D53" s="8">
        <v>3</v>
      </c>
      <c r="E53" s="8"/>
    </row>
    <row r="54" spans="1:5" ht="15.6" x14ac:dyDescent="0.3">
      <c r="A54" s="12">
        <v>45</v>
      </c>
      <c r="B54" s="8"/>
      <c r="C54" s="8"/>
      <c r="D54" s="8"/>
      <c r="E54" s="8"/>
    </row>
    <row r="55" spans="1:5" ht="15.6" x14ac:dyDescent="0.3">
      <c r="A55" s="12">
        <v>46</v>
      </c>
      <c r="B55" s="8">
        <v>1</v>
      </c>
      <c r="C55" s="8">
        <v>2</v>
      </c>
      <c r="D55" s="8"/>
      <c r="E55" s="8">
        <v>1</v>
      </c>
    </row>
    <row r="56" spans="1:5" ht="15.6" x14ac:dyDescent="0.3">
      <c r="A56" s="12">
        <v>47</v>
      </c>
      <c r="B56" s="8"/>
      <c r="C56" s="8"/>
      <c r="D56" s="8"/>
      <c r="E56" s="8"/>
    </row>
    <row r="57" spans="1:5" ht="15.6" x14ac:dyDescent="0.3">
      <c r="A57" s="12">
        <v>48</v>
      </c>
      <c r="B57" s="8"/>
      <c r="C57" s="8"/>
      <c r="D57" s="8">
        <v>6</v>
      </c>
      <c r="E57" s="8"/>
    </row>
    <row r="58" spans="1:5" ht="15.6" x14ac:dyDescent="0.3">
      <c r="A58" s="12">
        <v>49</v>
      </c>
      <c r="B58" s="8"/>
      <c r="C58" s="8"/>
      <c r="D58" s="8"/>
      <c r="E58" s="8"/>
    </row>
    <row r="59" spans="1:5" ht="15.6" x14ac:dyDescent="0.3">
      <c r="A59" s="12">
        <v>50</v>
      </c>
      <c r="B59" s="8"/>
      <c r="C59" s="8"/>
      <c r="D59" s="8">
        <v>4</v>
      </c>
      <c r="E59" s="8"/>
    </row>
    <row r="60" spans="1:5" ht="15.6" x14ac:dyDescent="0.3">
      <c r="A60" s="12">
        <v>51</v>
      </c>
      <c r="B60" s="8"/>
      <c r="C60" s="8"/>
      <c r="D60" s="8"/>
      <c r="E60" s="8"/>
    </row>
    <row r="61" spans="1:5" ht="15.6" x14ac:dyDescent="0.3">
      <c r="A61" s="12">
        <v>52</v>
      </c>
      <c r="B61" s="8">
        <v>2</v>
      </c>
      <c r="C61" s="8">
        <v>4</v>
      </c>
      <c r="D61" s="8"/>
      <c r="E61" s="8">
        <v>1</v>
      </c>
    </row>
    <row r="62" spans="1:5" ht="15.6" x14ac:dyDescent="0.3">
      <c r="A62" s="12">
        <v>53</v>
      </c>
      <c r="B62" s="8"/>
      <c r="C62" s="8"/>
      <c r="D62" s="8"/>
      <c r="E62" s="8"/>
    </row>
    <row r="63" spans="1:5" ht="15.6" x14ac:dyDescent="0.3">
      <c r="A63" s="12">
        <v>54</v>
      </c>
      <c r="B63" s="8"/>
      <c r="C63" s="8"/>
      <c r="D63" s="8">
        <v>6</v>
      </c>
      <c r="E63" s="8"/>
    </row>
    <row r="64" spans="1:5" ht="15.6" x14ac:dyDescent="0.3">
      <c r="A64" s="12">
        <v>55</v>
      </c>
      <c r="B64" s="8"/>
      <c r="C64" s="8"/>
      <c r="D64" s="8"/>
      <c r="E64" s="8"/>
    </row>
    <row r="65" spans="1:5" ht="15.6" x14ac:dyDescent="0.3">
      <c r="A65" s="12">
        <v>56</v>
      </c>
      <c r="B65" s="8"/>
      <c r="C65" s="8">
        <v>1</v>
      </c>
      <c r="D65" s="8">
        <v>4</v>
      </c>
      <c r="E65" s="8"/>
    </row>
    <row r="66" spans="1:5" ht="15.6" x14ac:dyDescent="0.3">
      <c r="A66" s="12">
        <v>57</v>
      </c>
      <c r="B66" s="8">
        <v>3</v>
      </c>
      <c r="C66" s="8"/>
      <c r="D66" s="8"/>
      <c r="E66" s="8"/>
    </row>
    <row r="67" spans="1:5" ht="15.6" x14ac:dyDescent="0.3">
      <c r="A67" s="12">
        <v>58</v>
      </c>
      <c r="B67" s="8"/>
      <c r="C67" s="8"/>
      <c r="D67" s="8"/>
      <c r="E67" s="8"/>
    </row>
    <row r="68" spans="1:5" ht="15.6" x14ac:dyDescent="0.3">
      <c r="A68" s="12">
        <v>59</v>
      </c>
      <c r="B68" s="8"/>
      <c r="C68" s="8"/>
      <c r="D68" s="8"/>
      <c r="E68" s="8"/>
    </row>
    <row r="69" spans="1:5" ht="15.6" x14ac:dyDescent="0.3">
      <c r="A69" s="12">
        <v>60</v>
      </c>
      <c r="B69" s="8">
        <v>1</v>
      </c>
      <c r="C69" s="8"/>
      <c r="D69" s="8"/>
      <c r="E69" s="8"/>
    </row>
    <row r="70" spans="1:5" ht="15.6" x14ac:dyDescent="0.3">
      <c r="A70" s="12">
        <v>61</v>
      </c>
      <c r="B70" s="8">
        <v>1</v>
      </c>
      <c r="C70" s="8">
        <v>3</v>
      </c>
      <c r="D70" s="8"/>
      <c r="E70" s="8"/>
    </row>
    <row r="71" spans="1:5" ht="15.6" x14ac:dyDescent="0.3">
      <c r="A71" s="12">
        <v>62</v>
      </c>
      <c r="B71" s="8"/>
      <c r="C71" s="8"/>
      <c r="D71" s="8">
        <v>6</v>
      </c>
      <c r="E71" s="8"/>
    </row>
    <row r="72" spans="1:5" ht="15.6" x14ac:dyDescent="0.3">
      <c r="A72" s="12">
        <v>63</v>
      </c>
      <c r="B72" s="8"/>
      <c r="C72" s="8"/>
      <c r="D72" s="8"/>
      <c r="E72" s="8">
        <v>1</v>
      </c>
    </row>
    <row r="73" spans="1:5" ht="15.6" x14ac:dyDescent="0.3">
      <c r="A73" s="12">
        <v>64</v>
      </c>
      <c r="B73" s="8"/>
      <c r="C73" s="8"/>
      <c r="D73" s="8"/>
      <c r="E73" s="8"/>
    </row>
    <row r="74" spans="1:5" ht="15.6" x14ac:dyDescent="0.3">
      <c r="A74" s="12">
        <v>65</v>
      </c>
      <c r="B74" s="8"/>
      <c r="C74" s="8"/>
      <c r="D74" s="8"/>
      <c r="E74" s="8"/>
    </row>
    <row r="75" spans="1:5" ht="15.6" x14ac:dyDescent="0.3">
      <c r="A75" s="12">
        <v>66</v>
      </c>
      <c r="B75" s="8"/>
      <c r="C75" s="8"/>
      <c r="D75" s="8">
        <v>2</v>
      </c>
      <c r="E75" s="8"/>
    </row>
    <row r="76" spans="1:5" ht="15.6" x14ac:dyDescent="0.3">
      <c r="A76" s="12">
        <v>67</v>
      </c>
      <c r="B76" s="8"/>
      <c r="C76" s="8"/>
      <c r="D76" s="8"/>
      <c r="E76" s="8"/>
    </row>
    <row r="77" spans="1:5" ht="15.6" x14ac:dyDescent="0.3">
      <c r="A77" s="12">
        <v>68</v>
      </c>
      <c r="B77" s="8"/>
      <c r="C77" s="8"/>
      <c r="D77" s="8">
        <v>1</v>
      </c>
      <c r="E77" s="8"/>
    </row>
    <row r="78" spans="1:5" ht="15.6" x14ac:dyDescent="0.3">
      <c r="A78" s="12">
        <v>69</v>
      </c>
      <c r="B78" s="8">
        <v>1</v>
      </c>
      <c r="C78" s="8">
        <v>3</v>
      </c>
      <c r="D78" s="8"/>
      <c r="E78" s="8"/>
    </row>
    <row r="79" spans="1:5" ht="15.6" x14ac:dyDescent="0.3">
      <c r="A79" s="12">
        <v>70</v>
      </c>
      <c r="B79" s="8"/>
      <c r="C79" s="8"/>
      <c r="D79" s="8">
        <v>6</v>
      </c>
      <c r="E79" s="8"/>
    </row>
    <row r="80" spans="1:5" ht="15.6" x14ac:dyDescent="0.3">
      <c r="A80" s="12">
        <v>71</v>
      </c>
      <c r="B80" s="8"/>
      <c r="C80" s="8"/>
      <c r="D80" s="8"/>
      <c r="E80" s="8">
        <v>1</v>
      </c>
    </row>
    <row r="81" spans="1:5" ht="15.6" x14ac:dyDescent="0.3">
      <c r="A81" s="12">
        <v>72</v>
      </c>
      <c r="B81" s="8"/>
      <c r="C81" s="8"/>
      <c r="D81" s="8"/>
      <c r="E81" s="8"/>
    </row>
    <row r="82" spans="1:5" ht="15.6" x14ac:dyDescent="0.3">
      <c r="A82" s="12">
        <v>73</v>
      </c>
      <c r="B82" s="8"/>
      <c r="C82" s="8"/>
      <c r="D82" s="8"/>
      <c r="E82" s="8"/>
    </row>
    <row r="83" spans="1:5" ht="15.6" x14ac:dyDescent="0.3">
      <c r="A83" s="12">
        <v>74</v>
      </c>
      <c r="B83" s="8"/>
      <c r="C83" s="8"/>
      <c r="D83" s="8"/>
      <c r="E83" s="8"/>
    </row>
    <row r="84" spans="1:5" ht="15.6" x14ac:dyDescent="0.3">
      <c r="A84" s="12">
        <v>75</v>
      </c>
      <c r="B84" s="8"/>
      <c r="C84" s="8"/>
      <c r="D84" s="8"/>
      <c r="E84" s="8"/>
    </row>
    <row r="85" spans="1:5" ht="15.6" x14ac:dyDescent="0.3">
      <c r="A85" s="12">
        <v>76</v>
      </c>
      <c r="B85" s="8"/>
      <c r="C85" s="8"/>
      <c r="D85" s="8"/>
      <c r="E85" s="8"/>
    </row>
    <row r="86" spans="1:5" ht="15.6" x14ac:dyDescent="0.3">
      <c r="A86" s="12">
        <v>77</v>
      </c>
      <c r="B86" s="8"/>
      <c r="C86" s="8"/>
      <c r="D86" s="8"/>
      <c r="E86" s="8"/>
    </row>
    <row r="87" spans="1:5" ht="15.6" x14ac:dyDescent="0.3">
      <c r="A87" s="12">
        <v>78</v>
      </c>
      <c r="B87" s="8"/>
      <c r="C87" s="8"/>
      <c r="D87" s="8">
        <v>2</v>
      </c>
      <c r="E87" s="8"/>
    </row>
    <row r="88" spans="1:5" ht="15.6" x14ac:dyDescent="0.3">
      <c r="A88" s="12">
        <v>79</v>
      </c>
      <c r="B88" s="8"/>
      <c r="C88" s="8"/>
      <c r="D88" s="8"/>
      <c r="E88" s="8"/>
    </row>
    <row r="89" spans="1:5" ht="15.6" x14ac:dyDescent="0.3">
      <c r="A89" s="12">
        <v>80</v>
      </c>
      <c r="B89" s="8"/>
      <c r="C89" s="8"/>
      <c r="D89" s="8">
        <v>3</v>
      </c>
      <c r="E89" s="8"/>
    </row>
    <row r="90" spans="1:5" ht="15.6" x14ac:dyDescent="0.3">
      <c r="A90" s="12">
        <v>81</v>
      </c>
      <c r="B90" s="8">
        <v>1</v>
      </c>
      <c r="C90" s="8">
        <v>3</v>
      </c>
      <c r="D90" s="8"/>
      <c r="E90" s="8"/>
    </row>
    <row r="91" spans="1:5" ht="15.6" x14ac:dyDescent="0.3">
      <c r="A91" s="12">
        <v>82</v>
      </c>
      <c r="B91" s="8"/>
      <c r="C91" s="8"/>
      <c r="D91" s="8"/>
      <c r="E91" s="8"/>
    </row>
    <row r="92" spans="1:5" ht="15.6" x14ac:dyDescent="0.3">
      <c r="A92" s="12">
        <v>83</v>
      </c>
      <c r="B92" s="8"/>
      <c r="C92" s="8"/>
      <c r="D92" s="8"/>
      <c r="E92" s="8">
        <v>1</v>
      </c>
    </row>
    <row r="93" spans="1:5" ht="15.6" x14ac:dyDescent="0.3">
      <c r="A93" s="12">
        <v>84</v>
      </c>
      <c r="B93" s="8"/>
      <c r="C93" s="8"/>
      <c r="D93" s="8"/>
      <c r="E93" s="8"/>
    </row>
    <row r="94" spans="1:5" ht="15.6" x14ac:dyDescent="0.3">
      <c r="A94" s="12">
        <v>85</v>
      </c>
      <c r="B94" s="8"/>
      <c r="C94" s="8"/>
      <c r="D94" s="8">
        <v>4</v>
      </c>
      <c r="E94" s="8"/>
    </row>
    <row r="95" spans="1:5" ht="15.6" x14ac:dyDescent="0.3">
      <c r="A95" s="12">
        <v>86</v>
      </c>
      <c r="B95" s="8"/>
      <c r="C95" s="8"/>
      <c r="D95" s="8"/>
      <c r="E95" s="8"/>
    </row>
    <row r="96" spans="1:5" ht="15.6" x14ac:dyDescent="0.3">
      <c r="A96" s="12">
        <v>87</v>
      </c>
      <c r="B96" s="8"/>
      <c r="C96" s="8"/>
      <c r="D96" s="8"/>
      <c r="E96" s="8"/>
    </row>
    <row r="97" spans="1:5" ht="15.6" x14ac:dyDescent="0.3">
      <c r="A97" s="12">
        <v>88</v>
      </c>
      <c r="B97" s="8"/>
      <c r="C97" s="8"/>
      <c r="D97" s="8">
        <v>3</v>
      </c>
      <c r="E97" s="8"/>
    </row>
    <row r="98" spans="1:5" ht="15.6" x14ac:dyDescent="0.3">
      <c r="A98" s="12">
        <v>89</v>
      </c>
      <c r="B98" s="8"/>
      <c r="C98" s="8"/>
      <c r="D98" s="8"/>
      <c r="E98" s="8"/>
    </row>
    <row r="99" spans="1:5" ht="15.6" x14ac:dyDescent="0.3">
      <c r="A99" s="12">
        <v>90</v>
      </c>
      <c r="B99" s="8"/>
      <c r="C99" s="8"/>
      <c r="D99" s="8"/>
      <c r="E99" s="8"/>
    </row>
    <row r="100" spans="1:5" ht="15.6" x14ac:dyDescent="0.3">
      <c r="A100" s="12">
        <v>91</v>
      </c>
      <c r="B100" s="8"/>
      <c r="C100" s="8"/>
      <c r="D100" s="8"/>
      <c r="E100" s="8"/>
    </row>
    <row r="101" spans="1:5" ht="15.6" x14ac:dyDescent="0.3">
      <c r="A101" s="12">
        <v>92</v>
      </c>
      <c r="B101" s="8"/>
      <c r="C101" s="8"/>
      <c r="D101" s="8">
        <v>6</v>
      </c>
      <c r="E101" s="8"/>
    </row>
    <row r="102" spans="1:5" ht="15.6" x14ac:dyDescent="0.3">
      <c r="A102" s="12">
        <v>93</v>
      </c>
      <c r="B102" s="8"/>
      <c r="C102" s="8"/>
      <c r="D102" s="8"/>
      <c r="E102" s="8"/>
    </row>
    <row r="103" spans="1:5" ht="15.6" x14ac:dyDescent="0.3">
      <c r="A103" s="12">
        <v>94</v>
      </c>
      <c r="B103" s="8"/>
      <c r="C103" s="8">
        <v>1</v>
      </c>
      <c r="D103" s="8">
        <v>4</v>
      </c>
      <c r="E103" s="8"/>
    </row>
    <row r="104" spans="1:5" ht="15.6" x14ac:dyDescent="0.3">
      <c r="A104" s="12">
        <v>95</v>
      </c>
      <c r="B104" s="8"/>
      <c r="C104" s="8"/>
      <c r="D104" s="8"/>
      <c r="E104" s="8"/>
    </row>
    <row r="105" spans="1:5" ht="15.6" x14ac:dyDescent="0.3">
      <c r="A105" s="12">
        <v>96</v>
      </c>
      <c r="B105" s="8"/>
      <c r="C105" s="8"/>
      <c r="D105" s="8"/>
      <c r="E105" s="8"/>
    </row>
    <row r="106" spans="1:5" ht="15.6" x14ac:dyDescent="0.3">
      <c r="A106" s="12">
        <v>97</v>
      </c>
      <c r="B106" s="8">
        <v>1</v>
      </c>
      <c r="C106" s="8"/>
      <c r="D106" s="8"/>
      <c r="E106" s="8"/>
    </row>
    <row r="107" spans="1:5" ht="15.6" x14ac:dyDescent="0.3">
      <c r="A107" s="12">
        <v>98</v>
      </c>
      <c r="B107" s="8"/>
      <c r="C107" s="8"/>
      <c r="D107" s="8"/>
      <c r="E107" s="8"/>
    </row>
    <row r="108" spans="1:5" ht="15.6" x14ac:dyDescent="0.3">
      <c r="A108" s="12">
        <v>99</v>
      </c>
      <c r="B108" s="8"/>
      <c r="C108" s="8"/>
      <c r="D108" s="8"/>
      <c r="E108" s="8">
        <v>2</v>
      </c>
    </row>
    <row r="109" spans="1:5" ht="16.2" thickBot="1" x14ac:dyDescent="0.35">
      <c r="A109" s="34">
        <v>100</v>
      </c>
      <c r="B109" s="35"/>
      <c r="C109" s="35"/>
      <c r="D109" s="35"/>
      <c r="E109" s="35"/>
    </row>
    <row r="110" spans="1:5" ht="47.4" customHeight="1" thickBot="1" x14ac:dyDescent="0.35">
      <c r="A110" s="36" t="s">
        <v>39</v>
      </c>
      <c r="B110" s="37">
        <f>COUNT(B10:B109)</f>
        <v>16</v>
      </c>
      <c r="C110" s="37">
        <f t="shared" ref="C110:E110" si="0">COUNT(C10:C109)</f>
        <v>13</v>
      </c>
      <c r="D110" s="37">
        <f t="shared" si="0"/>
        <v>26</v>
      </c>
      <c r="E110" s="38">
        <f t="shared" si="0"/>
        <v>11</v>
      </c>
    </row>
    <row r="111" spans="1:5" ht="31.2" customHeight="1" thickBot="1" x14ac:dyDescent="0.35">
      <c r="A111" s="36" t="s">
        <v>8</v>
      </c>
      <c r="B111" s="37">
        <f t="shared" ref="B111:E111" si="1">SUM(B10:B109)</f>
        <v>24</v>
      </c>
      <c r="C111" s="37">
        <f t="shared" si="1"/>
        <v>28</v>
      </c>
      <c r="D111" s="37">
        <f t="shared" si="1"/>
        <v>102</v>
      </c>
      <c r="E111" s="38">
        <f t="shared" si="1"/>
        <v>12</v>
      </c>
    </row>
    <row r="112" spans="1:5" ht="62.4" customHeight="1" thickBot="1" x14ac:dyDescent="0.35">
      <c r="A112" s="39" t="s">
        <v>40</v>
      </c>
      <c r="B112" s="43">
        <f>$A$109</f>
        <v>100</v>
      </c>
      <c r="C112" s="43">
        <f t="shared" ref="C112:E112" si="2">$A$109</f>
        <v>100</v>
      </c>
      <c r="D112" s="43">
        <f t="shared" si="2"/>
        <v>100</v>
      </c>
      <c r="E112" s="44">
        <f t="shared" si="2"/>
        <v>100</v>
      </c>
    </row>
    <row r="113" spans="1:5" ht="46.8" customHeight="1" thickBot="1" x14ac:dyDescent="0.35">
      <c r="A113" s="40" t="s">
        <v>11</v>
      </c>
      <c r="B113" s="41">
        <f>B111/B110</f>
        <v>1.5</v>
      </c>
      <c r="C113" s="41">
        <f t="shared" ref="C113:E113" si="3">C111/C110</f>
        <v>2.1538461538461537</v>
      </c>
      <c r="D113" s="41">
        <f t="shared" si="3"/>
        <v>3.9230769230769229</v>
      </c>
      <c r="E113" s="42">
        <f t="shared" si="3"/>
        <v>1.0909090909090908</v>
      </c>
    </row>
    <row r="114" spans="1:5" ht="46.8" customHeight="1" thickBot="1" x14ac:dyDescent="0.35">
      <c r="A114" s="40" t="s">
        <v>12</v>
      </c>
      <c r="B114" s="41">
        <f>(B110/B112)*100</f>
        <v>16</v>
      </c>
      <c r="C114" s="41">
        <f t="shared" ref="C114:E114" si="4">(C110/C112)*100</f>
        <v>13</v>
      </c>
      <c r="D114" s="41">
        <f t="shared" si="4"/>
        <v>26</v>
      </c>
      <c r="E114" s="42">
        <f t="shared" si="4"/>
        <v>11</v>
      </c>
    </row>
    <row r="115" spans="1:5" x14ac:dyDescent="0.3">
      <c r="A115" s="3"/>
      <c r="B115" s="3"/>
      <c r="C115" s="3"/>
      <c r="D115" s="3"/>
      <c r="E115" s="3"/>
    </row>
  </sheetData>
  <mergeCells count="10">
    <mergeCell ref="B8:E8"/>
    <mergeCell ref="D3:E3"/>
    <mergeCell ref="D4:E4"/>
    <mergeCell ref="D5:E5"/>
    <mergeCell ref="A5:C5"/>
    <mergeCell ref="A1:E1"/>
    <mergeCell ref="A2:E2"/>
    <mergeCell ref="A3:C3"/>
    <mergeCell ref="A4:C4"/>
    <mergeCell ref="A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114B-D348-4CEE-8138-3E478C2993EA}">
  <dimension ref="A1:M23"/>
  <sheetViews>
    <sheetView workbookViewId="0">
      <selection activeCell="H5" sqref="H5"/>
    </sheetView>
  </sheetViews>
  <sheetFormatPr defaultRowHeight="14.4" x14ac:dyDescent="0.3"/>
  <cols>
    <col min="1" max="1" width="12.44140625" customWidth="1"/>
    <col min="6" max="6" width="12.5546875" customWidth="1"/>
    <col min="7" max="7" width="10.109375" customWidth="1"/>
    <col min="8" max="8" width="12.6640625" customWidth="1"/>
    <col min="9" max="9" width="17.109375" customWidth="1"/>
  </cols>
  <sheetData>
    <row r="1" spans="1:13" ht="15.6" customHeight="1" x14ac:dyDescent="0.3">
      <c r="A1" s="107" t="s">
        <v>14</v>
      </c>
      <c r="B1" s="108"/>
      <c r="C1" s="108"/>
      <c r="D1" s="108"/>
      <c r="E1" s="108"/>
      <c r="F1" s="108"/>
      <c r="G1" s="108"/>
      <c r="H1" s="108"/>
      <c r="I1" s="109"/>
    </row>
    <row r="2" spans="1:13" ht="16.2" thickBot="1" x14ac:dyDescent="0.35">
      <c r="A2" s="99" t="s">
        <v>15</v>
      </c>
      <c r="B2" s="100"/>
      <c r="C2" s="100"/>
      <c r="D2" s="100"/>
      <c r="E2" s="100"/>
      <c r="F2" s="100"/>
      <c r="G2" s="100"/>
      <c r="H2" s="100"/>
      <c r="I2" s="101"/>
    </row>
    <row r="3" spans="1:13" ht="31.2" customHeight="1" thickBot="1" x14ac:dyDescent="0.35">
      <c r="A3" s="110" t="s">
        <v>16</v>
      </c>
      <c r="B3" s="111"/>
      <c r="C3" s="114" t="s">
        <v>17</v>
      </c>
      <c r="D3" s="115"/>
      <c r="E3" s="116"/>
      <c r="F3" s="90" t="s">
        <v>18</v>
      </c>
      <c r="G3" s="91"/>
      <c r="H3" s="90" t="s">
        <v>19</v>
      </c>
      <c r="I3" s="91"/>
    </row>
    <row r="4" spans="1:13" ht="16.2" thickBot="1" x14ac:dyDescent="0.35">
      <c r="A4" s="112"/>
      <c r="B4" s="113"/>
      <c r="C4" s="99"/>
      <c r="D4" s="100"/>
      <c r="E4" s="101"/>
      <c r="F4" s="1" t="s">
        <v>20</v>
      </c>
      <c r="G4" s="18" t="s">
        <v>21</v>
      </c>
      <c r="H4" s="4" t="s">
        <v>20</v>
      </c>
      <c r="I4" s="21" t="s">
        <v>21</v>
      </c>
    </row>
    <row r="5" spans="1:13" ht="16.2" thickBot="1" x14ac:dyDescent="0.35">
      <c r="A5" s="90">
        <v>1</v>
      </c>
      <c r="B5" s="91"/>
      <c r="C5" s="87">
        <f t="shared" ref="C5" si="0">F5+H5</f>
        <v>260</v>
      </c>
      <c r="D5" s="88"/>
      <c r="E5" s="89"/>
      <c r="F5" s="1">
        <v>100</v>
      </c>
      <c r="G5" s="19">
        <f>(F5/C5)*100</f>
        <v>38.461538461538467</v>
      </c>
      <c r="H5" s="4">
        <v>160</v>
      </c>
      <c r="I5" s="22">
        <f>(H5/C5)*100</f>
        <v>61.53846153846154</v>
      </c>
    </row>
    <row r="6" spans="1:13" ht="16.2" thickBot="1" x14ac:dyDescent="0.35">
      <c r="A6" s="90">
        <v>2</v>
      </c>
      <c r="B6" s="91"/>
      <c r="C6" s="87">
        <f t="shared" ref="C6:C14" si="1">F6+H6</f>
        <v>226</v>
      </c>
      <c r="D6" s="88"/>
      <c r="E6" s="89"/>
      <c r="F6" s="1">
        <v>160</v>
      </c>
      <c r="G6" s="19">
        <f t="shared" ref="G6:G15" si="2">(F6/C6)*100</f>
        <v>70.796460176991147</v>
      </c>
      <c r="H6" s="4">
        <v>66</v>
      </c>
      <c r="I6" s="22">
        <f t="shared" ref="I6:I15" si="3">(H6/C6)*100</f>
        <v>29.20353982300885</v>
      </c>
    </row>
    <row r="7" spans="1:13" ht="16.2" thickBot="1" x14ac:dyDescent="0.35">
      <c r="A7" s="90">
        <v>3</v>
      </c>
      <c r="B7" s="91"/>
      <c r="C7" s="87">
        <f t="shared" si="1"/>
        <v>228</v>
      </c>
      <c r="D7" s="88"/>
      <c r="E7" s="89"/>
      <c r="F7" s="1">
        <v>177</v>
      </c>
      <c r="G7" s="19">
        <f t="shared" si="2"/>
        <v>77.631578947368425</v>
      </c>
      <c r="H7" s="4">
        <v>51</v>
      </c>
      <c r="I7" s="22">
        <f t="shared" si="3"/>
        <v>22.368421052631579</v>
      </c>
    </row>
    <row r="8" spans="1:13" ht="16.2" thickBot="1" x14ac:dyDescent="0.35">
      <c r="A8" s="90">
        <v>4</v>
      </c>
      <c r="B8" s="91"/>
      <c r="C8" s="87">
        <f t="shared" si="1"/>
        <v>260</v>
      </c>
      <c r="D8" s="88"/>
      <c r="E8" s="89"/>
      <c r="F8" s="1">
        <v>134</v>
      </c>
      <c r="G8" s="19">
        <f t="shared" si="2"/>
        <v>51.538461538461533</v>
      </c>
      <c r="H8" s="4">
        <v>126</v>
      </c>
      <c r="I8" s="22">
        <f t="shared" si="3"/>
        <v>48.46153846153846</v>
      </c>
    </row>
    <row r="9" spans="1:13" ht="16.2" thickBot="1" x14ac:dyDescent="0.35">
      <c r="A9" s="90">
        <v>5</v>
      </c>
      <c r="B9" s="91"/>
      <c r="C9" s="87">
        <f t="shared" si="1"/>
        <v>215</v>
      </c>
      <c r="D9" s="88"/>
      <c r="E9" s="89"/>
      <c r="F9" s="1">
        <v>160</v>
      </c>
      <c r="G9" s="19">
        <f t="shared" si="2"/>
        <v>74.418604651162795</v>
      </c>
      <c r="H9" s="4">
        <v>55</v>
      </c>
      <c r="I9" s="22">
        <f t="shared" si="3"/>
        <v>25.581395348837212</v>
      </c>
    </row>
    <row r="10" spans="1:13" ht="16.2" thickBot="1" x14ac:dyDescent="0.35">
      <c r="A10" s="90">
        <v>6</v>
      </c>
      <c r="B10" s="91"/>
      <c r="C10" s="87">
        <f t="shared" si="1"/>
        <v>248</v>
      </c>
      <c r="D10" s="88"/>
      <c r="E10" s="89"/>
      <c r="F10" s="1">
        <v>170</v>
      </c>
      <c r="G10" s="19">
        <f t="shared" si="2"/>
        <v>68.548387096774192</v>
      </c>
      <c r="H10" s="4">
        <v>78</v>
      </c>
      <c r="I10" s="22">
        <f t="shared" si="3"/>
        <v>31.451612903225808</v>
      </c>
    </row>
    <row r="11" spans="1:13" ht="16.2" thickBot="1" x14ac:dyDescent="0.35">
      <c r="A11" s="90">
        <v>7</v>
      </c>
      <c r="B11" s="91"/>
      <c r="C11" s="87">
        <f t="shared" si="1"/>
        <v>277</v>
      </c>
      <c r="D11" s="88"/>
      <c r="E11" s="89"/>
      <c r="F11" s="1">
        <v>188</v>
      </c>
      <c r="G11" s="19">
        <f t="shared" si="2"/>
        <v>67.870036101083031</v>
      </c>
      <c r="H11" s="4">
        <v>89</v>
      </c>
      <c r="I11" s="22">
        <f t="shared" si="3"/>
        <v>32.129963898916969</v>
      </c>
    </row>
    <row r="12" spans="1:13" ht="16.2" thickBot="1" x14ac:dyDescent="0.35">
      <c r="A12" s="90">
        <v>8</v>
      </c>
      <c r="B12" s="91"/>
      <c r="C12" s="87">
        <f t="shared" si="1"/>
        <v>258</v>
      </c>
      <c r="D12" s="88"/>
      <c r="E12" s="89"/>
      <c r="F12" s="1">
        <v>102</v>
      </c>
      <c r="G12" s="19">
        <f t="shared" si="2"/>
        <v>39.534883720930232</v>
      </c>
      <c r="H12" s="4">
        <v>156</v>
      </c>
      <c r="I12" s="22">
        <f t="shared" si="3"/>
        <v>60.465116279069761</v>
      </c>
    </row>
    <row r="13" spans="1:13" ht="16.2" thickBot="1" x14ac:dyDescent="0.35">
      <c r="A13" s="90">
        <v>9</v>
      </c>
      <c r="B13" s="91"/>
      <c r="C13" s="87">
        <f t="shared" si="1"/>
        <v>262</v>
      </c>
      <c r="D13" s="88"/>
      <c r="E13" s="89"/>
      <c r="F13" s="1">
        <v>88</v>
      </c>
      <c r="G13" s="19">
        <f t="shared" si="2"/>
        <v>33.587786259541986</v>
      </c>
      <c r="H13" s="4">
        <v>174</v>
      </c>
      <c r="I13" s="22">
        <f t="shared" si="3"/>
        <v>66.412213740458014</v>
      </c>
    </row>
    <row r="14" spans="1:13" ht="16.2" thickBot="1" x14ac:dyDescent="0.35">
      <c r="A14" s="90">
        <v>10</v>
      </c>
      <c r="B14" s="91"/>
      <c r="C14" s="87">
        <f t="shared" si="1"/>
        <v>256</v>
      </c>
      <c r="D14" s="88"/>
      <c r="E14" s="89"/>
      <c r="F14" s="1">
        <v>68</v>
      </c>
      <c r="G14" s="19">
        <f t="shared" si="2"/>
        <v>26.5625</v>
      </c>
      <c r="H14" s="4">
        <v>188</v>
      </c>
      <c r="I14" s="22">
        <f t="shared" si="3"/>
        <v>73.4375</v>
      </c>
    </row>
    <row r="15" spans="1:13" ht="31.2" customHeight="1" thickBot="1" x14ac:dyDescent="0.35">
      <c r="A15" s="102" t="s">
        <v>22</v>
      </c>
      <c r="B15" s="103"/>
      <c r="C15" s="104">
        <f>SUM(C5:E14)</f>
        <v>2490</v>
      </c>
      <c r="D15" s="105"/>
      <c r="E15" s="106"/>
      <c r="F15" s="25">
        <f>SUM(F5:F14)</f>
        <v>1347</v>
      </c>
      <c r="G15" s="20">
        <f t="shared" si="2"/>
        <v>54.096385542168676</v>
      </c>
      <c r="H15" s="24">
        <f>SUM(H5:H14)</f>
        <v>1143</v>
      </c>
      <c r="I15" s="23">
        <f t="shared" si="3"/>
        <v>45.903614457831324</v>
      </c>
      <c r="M15">
        <f>5/2490*100</f>
        <v>0.20080321285140559</v>
      </c>
    </row>
    <row r="16" spans="1:13" ht="15.6" customHeight="1" x14ac:dyDescent="0.3">
      <c r="A16" s="96" t="s">
        <v>23</v>
      </c>
      <c r="B16" s="97"/>
      <c r="C16" s="97"/>
      <c r="D16" s="97"/>
      <c r="E16" s="97"/>
      <c r="F16" s="97"/>
      <c r="G16" s="97"/>
      <c r="H16" s="97"/>
      <c r="I16" s="98"/>
    </row>
    <row r="17" spans="1:9" ht="16.2" thickBot="1" x14ac:dyDescent="0.35">
      <c r="A17" s="99" t="s">
        <v>15</v>
      </c>
      <c r="B17" s="100"/>
      <c r="C17" s="100"/>
      <c r="D17" s="100"/>
      <c r="E17" s="100"/>
      <c r="F17" s="100"/>
      <c r="G17" s="100"/>
      <c r="H17" s="100"/>
      <c r="I17" s="101"/>
    </row>
    <row r="18" spans="1:9" ht="31.8" thickBot="1" x14ac:dyDescent="0.35">
      <c r="A18" s="2" t="s">
        <v>24</v>
      </c>
      <c r="B18" s="90" t="s">
        <v>25</v>
      </c>
      <c r="C18" s="92"/>
      <c r="D18" s="91"/>
      <c r="E18" s="90" t="s">
        <v>26</v>
      </c>
      <c r="F18" s="92"/>
      <c r="G18" s="90" t="s">
        <v>27</v>
      </c>
      <c r="H18" s="91"/>
      <c r="I18" s="5" t="s">
        <v>28</v>
      </c>
    </row>
    <row r="19" spans="1:9" ht="16.2" thickBot="1" x14ac:dyDescent="0.35">
      <c r="A19" s="26">
        <f>B19+E19+G19+I19</f>
        <v>209</v>
      </c>
      <c r="B19" s="90">
        <v>200</v>
      </c>
      <c r="C19" s="92"/>
      <c r="D19" s="91"/>
      <c r="E19" s="90">
        <v>4</v>
      </c>
      <c r="F19" s="92"/>
      <c r="G19" s="90">
        <v>5</v>
      </c>
      <c r="H19" s="91"/>
      <c r="I19" s="5">
        <v>0</v>
      </c>
    </row>
    <row r="20" spans="1:9" ht="16.2" thickBot="1" x14ac:dyDescent="0.35">
      <c r="A20" s="2" t="s">
        <v>29</v>
      </c>
      <c r="B20" s="93">
        <f>(B19/$A$19)*100</f>
        <v>95.693779904306226</v>
      </c>
      <c r="C20" s="94"/>
      <c r="D20" s="95"/>
      <c r="E20" s="93">
        <f>(E19/$A$19)*100</f>
        <v>1.9138755980861244</v>
      </c>
      <c r="F20" s="94"/>
      <c r="G20" s="93">
        <f>(G19/$A$19)*100</f>
        <v>2.3923444976076556</v>
      </c>
      <c r="H20" s="94"/>
      <c r="I20" s="27">
        <f>(I19/$A$19)*100</f>
        <v>0</v>
      </c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ht="18" x14ac:dyDescent="0.3">
      <c r="A22" s="6" t="s">
        <v>30</v>
      </c>
    </row>
    <row r="23" spans="1:9" ht="15.6" x14ac:dyDescent="0.3">
      <c r="A23" s="7" t="s">
        <v>36</v>
      </c>
    </row>
  </sheetData>
  <mergeCells count="39">
    <mergeCell ref="A1:I1"/>
    <mergeCell ref="A2:I2"/>
    <mergeCell ref="A3:B4"/>
    <mergeCell ref="C3:E4"/>
    <mergeCell ref="F3:G3"/>
    <mergeCell ref="H3:I3"/>
    <mergeCell ref="A15:B15"/>
    <mergeCell ref="C15:E15"/>
    <mergeCell ref="A13:B13"/>
    <mergeCell ref="C13:E13"/>
    <mergeCell ref="A11:B11"/>
    <mergeCell ref="C11:E11"/>
    <mergeCell ref="A12:B12"/>
    <mergeCell ref="C12:E12"/>
    <mergeCell ref="A16:I16"/>
    <mergeCell ref="A17:I17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C5:E5"/>
    <mergeCell ref="A5:B5"/>
    <mergeCell ref="A6:B6"/>
    <mergeCell ref="A7:B7"/>
    <mergeCell ref="A8:B8"/>
    <mergeCell ref="C7:E7"/>
    <mergeCell ref="C8:E8"/>
    <mergeCell ref="C10:E10"/>
    <mergeCell ref="C14:E14"/>
    <mergeCell ref="A10:B10"/>
    <mergeCell ref="A14:B14"/>
    <mergeCell ref="C6:E6"/>
    <mergeCell ref="A9:B9"/>
    <mergeCell ref="C9:E9"/>
  </mergeCells>
  <pageMargins left="0.7" right="0.7" top="0.75" bottom="0.75" header="0.3" footer="0.3"/>
  <ignoredErrors>
    <ignoredError sqref="G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A94B-A1FC-4410-94C3-D86616788A0D}">
  <dimension ref="A1:C118"/>
  <sheetViews>
    <sheetView topLeftCell="A96" workbookViewId="0">
      <selection activeCell="G111" sqref="G111"/>
    </sheetView>
  </sheetViews>
  <sheetFormatPr defaultRowHeight="14.4" x14ac:dyDescent="0.3"/>
  <cols>
    <col min="1" max="1" width="37.109375" customWidth="1"/>
    <col min="2" max="2" width="26.109375" customWidth="1"/>
    <col min="3" max="3" width="32.44140625" customWidth="1"/>
  </cols>
  <sheetData>
    <row r="1" spans="1:3" ht="18.600000000000001" x14ac:dyDescent="0.3">
      <c r="A1" s="75"/>
      <c r="B1" s="75"/>
      <c r="C1" s="75"/>
    </row>
    <row r="2" spans="1:3" ht="33.6" customHeight="1" thickBot="1" x14ac:dyDescent="0.35">
      <c r="A2" s="76" t="s">
        <v>44</v>
      </c>
      <c r="B2" s="76"/>
      <c r="C2" s="76"/>
    </row>
    <row r="3" spans="1:3" ht="31.2" x14ac:dyDescent="0.3">
      <c r="A3" s="77" t="s">
        <v>0</v>
      </c>
      <c r="B3" s="78"/>
      <c r="C3" s="10" t="s">
        <v>1</v>
      </c>
    </row>
    <row r="4" spans="1:3" ht="15.6" x14ac:dyDescent="0.3">
      <c r="A4" s="82" t="s">
        <v>2</v>
      </c>
      <c r="B4" s="83"/>
      <c r="C4" s="14">
        <v>1</v>
      </c>
    </row>
    <row r="5" spans="1:3" ht="19.2" customHeight="1" thickBot="1" x14ac:dyDescent="0.35">
      <c r="A5" s="62" t="s">
        <v>3</v>
      </c>
      <c r="B5" s="63"/>
      <c r="C5" s="15">
        <v>100</v>
      </c>
    </row>
    <row r="6" spans="1:3" x14ac:dyDescent="0.3">
      <c r="A6" s="67" t="s">
        <v>41</v>
      </c>
      <c r="B6" s="68"/>
      <c r="C6" s="68"/>
    </row>
    <row r="7" spans="1:3" x14ac:dyDescent="0.3">
      <c r="A7" s="70"/>
      <c r="B7" s="71"/>
      <c r="C7" s="71"/>
    </row>
    <row r="8" spans="1:3" ht="46.8" customHeight="1" x14ac:dyDescent="0.3">
      <c r="A8" s="11" t="s">
        <v>5</v>
      </c>
      <c r="B8" s="71" t="s">
        <v>42</v>
      </c>
      <c r="C8" s="71"/>
    </row>
    <row r="9" spans="1:3" ht="55.2" customHeight="1" x14ac:dyDescent="0.3">
      <c r="A9" s="11" t="s">
        <v>6</v>
      </c>
      <c r="B9" s="9" t="s">
        <v>47</v>
      </c>
      <c r="C9" s="9" t="s">
        <v>35</v>
      </c>
    </row>
    <row r="10" spans="1:3" ht="15.6" x14ac:dyDescent="0.3">
      <c r="A10" s="12">
        <v>1</v>
      </c>
      <c r="B10" s="8"/>
      <c r="C10" s="8"/>
    </row>
    <row r="11" spans="1:3" ht="15.6" x14ac:dyDescent="0.3">
      <c r="A11" s="12">
        <v>2</v>
      </c>
      <c r="B11" s="8">
        <v>1</v>
      </c>
      <c r="C11" s="8"/>
    </row>
    <row r="12" spans="1:3" ht="15.6" x14ac:dyDescent="0.3">
      <c r="A12" s="12">
        <v>3</v>
      </c>
      <c r="B12" s="8"/>
      <c r="C12" s="8"/>
    </row>
    <row r="13" spans="1:3" ht="15.6" x14ac:dyDescent="0.3">
      <c r="A13" s="12">
        <v>4</v>
      </c>
      <c r="B13" s="8"/>
      <c r="C13" s="8"/>
    </row>
    <row r="14" spans="1:3" ht="15.6" x14ac:dyDescent="0.3">
      <c r="A14" s="12">
        <v>5</v>
      </c>
      <c r="B14" s="8"/>
      <c r="C14" s="8"/>
    </row>
    <row r="15" spans="1:3" ht="15.6" x14ac:dyDescent="0.3">
      <c r="A15" s="12">
        <v>6</v>
      </c>
      <c r="B15" s="8"/>
      <c r="C15" s="8"/>
    </row>
    <row r="16" spans="1:3" ht="15.6" x14ac:dyDescent="0.3">
      <c r="A16" s="12">
        <v>7</v>
      </c>
      <c r="B16" s="8">
        <v>2</v>
      </c>
      <c r="C16" s="8"/>
    </row>
    <row r="17" spans="1:3" ht="15.6" x14ac:dyDescent="0.3">
      <c r="A17" s="12">
        <v>8</v>
      </c>
      <c r="B17" s="8"/>
      <c r="C17" s="8">
        <v>1</v>
      </c>
    </row>
    <row r="18" spans="1:3" ht="15.6" x14ac:dyDescent="0.3">
      <c r="A18" s="12">
        <v>9</v>
      </c>
      <c r="B18" s="8"/>
      <c r="C18" s="8"/>
    </row>
    <row r="19" spans="1:3" ht="15.6" x14ac:dyDescent="0.3">
      <c r="A19" s="12">
        <v>10</v>
      </c>
      <c r="B19" s="8"/>
      <c r="C19" s="8"/>
    </row>
    <row r="20" spans="1:3" ht="15.6" x14ac:dyDescent="0.3">
      <c r="A20" s="12">
        <v>11</v>
      </c>
      <c r="B20" s="8"/>
      <c r="C20" s="8"/>
    </row>
    <row r="21" spans="1:3" ht="15.6" x14ac:dyDescent="0.3">
      <c r="A21" s="12">
        <v>12</v>
      </c>
      <c r="B21" s="8"/>
      <c r="C21" s="8"/>
    </row>
    <row r="22" spans="1:3" ht="15.6" x14ac:dyDescent="0.3">
      <c r="A22" s="12">
        <v>13</v>
      </c>
      <c r="B22" s="8">
        <v>2</v>
      </c>
      <c r="C22" s="8"/>
    </row>
    <row r="23" spans="1:3" ht="15.6" x14ac:dyDescent="0.3">
      <c r="A23" s="12">
        <v>14</v>
      </c>
      <c r="B23" s="8"/>
      <c r="C23" s="8"/>
    </row>
    <row r="24" spans="1:3" ht="15.6" x14ac:dyDescent="0.3">
      <c r="A24" s="12">
        <v>15</v>
      </c>
      <c r="B24" s="8"/>
      <c r="C24" s="8"/>
    </row>
    <row r="25" spans="1:3" ht="15.6" x14ac:dyDescent="0.3">
      <c r="A25" s="12">
        <v>16</v>
      </c>
      <c r="B25" s="8"/>
      <c r="C25" s="8">
        <v>1</v>
      </c>
    </row>
    <row r="26" spans="1:3" ht="15.6" x14ac:dyDescent="0.3">
      <c r="A26" s="12">
        <v>17</v>
      </c>
      <c r="B26" s="8"/>
      <c r="C26" s="8"/>
    </row>
    <row r="27" spans="1:3" ht="15.6" x14ac:dyDescent="0.3">
      <c r="A27" s="12">
        <v>18</v>
      </c>
      <c r="B27" s="8"/>
      <c r="C27" s="8">
        <v>1</v>
      </c>
    </row>
    <row r="28" spans="1:3" ht="15.6" x14ac:dyDescent="0.3">
      <c r="A28" s="12">
        <v>19</v>
      </c>
      <c r="B28" s="8">
        <v>1</v>
      </c>
      <c r="C28" s="8"/>
    </row>
    <row r="29" spans="1:3" ht="15.6" x14ac:dyDescent="0.3">
      <c r="A29" s="12">
        <v>20</v>
      </c>
      <c r="B29" s="8"/>
      <c r="C29" s="8">
        <v>1</v>
      </c>
    </row>
    <row r="30" spans="1:3" ht="15.6" x14ac:dyDescent="0.3">
      <c r="A30" s="12">
        <v>21</v>
      </c>
      <c r="B30" s="8"/>
      <c r="C30" s="8"/>
    </row>
    <row r="31" spans="1:3" ht="15.6" x14ac:dyDescent="0.3">
      <c r="A31" s="12">
        <v>22</v>
      </c>
      <c r="B31" s="8"/>
      <c r="C31" s="8"/>
    </row>
    <row r="32" spans="1:3" ht="15.6" x14ac:dyDescent="0.3">
      <c r="A32" s="12">
        <v>23</v>
      </c>
      <c r="B32" s="8"/>
      <c r="C32" s="8"/>
    </row>
    <row r="33" spans="1:3" ht="15.6" x14ac:dyDescent="0.3">
      <c r="A33" s="12">
        <v>24</v>
      </c>
      <c r="B33" s="8"/>
      <c r="C33" s="8"/>
    </row>
    <row r="34" spans="1:3" ht="15.6" x14ac:dyDescent="0.3">
      <c r="A34" s="12">
        <v>25</v>
      </c>
      <c r="B34" s="8"/>
      <c r="C34" s="8"/>
    </row>
    <row r="35" spans="1:3" ht="15.6" x14ac:dyDescent="0.3">
      <c r="A35" s="12">
        <v>26</v>
      </c>
      <c r="B35" s="8"/>
      <c r="C35" s="8">
        <v>1</v>
      </c>
    </row>
    <row r="36" spans="1:3" ht="15.6" x14ac:dyDescent="0.3">
      <c r="A36" s="12">
        <v>27</v>
      </c>
      <c r="B36" s="8"/>
      <c r="C36" s="8"/>
    </row>
    <row r="37" spans="1:3" ht="15.6" x14ac:dyDescent="0.3">
      <c r="A37" s="12">
        <v>28</v>
      </c>
      <c r="B37" s="8">
        <v>2</v>
      </c>
      <c r="C37" s="8"/>
    </row>
    <row r="38" spans="1:3" ht="15.6" x14ac:dyDescent="0.3">
      <c r="A38" s="12">
        <v>29</v>
      </c>
      <c r="B38" s="8"/>
      <c r="C38" s="8"/>
    </row>
    <row r="39" spans="1:3" ht="15.6" x14ac:dyDescent="0.3">
      <c r="A39" s="12">
        <v>30</v>
      </c>
      <c r="B39" s="8"/>
      <c r="C39" s="8">
        <v>1</v>
      </c>
    </row>
    <row r="40" spans="1:3" ht="15.6" x14ac:dyDescent="0.3">
      <c r="A40" s="12">
        <v>31</v>
      </c>
      <c r="B40" s="8"/>
      <c r="C40" s="8"/>
    </row>
    <row r="41" spans="1:3" ht="15.6" x14ac:dyDescent="0.3">
      <c r="A41" s="12">
        <v>32</v>
      </c>
      <c r="B41" s="8"/>
      <c r="C41" s="8">
        <v>1</v>
      </c>
    </row>
    <row r="42" spans="1:3" ht="15.6" x14ac:dyDescent="0.3">
      <c r="A42" s="12">
        <v>33</v>
      </c>
      <c r="B42" s="8">
        <v>3</v>
      </c>
      <c r="C42" s="8"/>
    </row>
    <row r="43" spans="1:3" ht="15.6" x14ac:dyDescent="0.3">
      <c r="A43" s="12">
        <v>34</v>
      </c>
      <c r="B43" s="8"/>
      <c r="C43" s="8"/>
    </row>
    <row r="44" spans="1:3" ht="15.6" x14ac:dyDescent="0.3">
      <c r="A44" s="12">
        <v>35</v>
      </c>
      <c r="B44" s="8"/>
      <c r="C44" s="8"/>
    </row>
    <row r="45" spans="1:3" ht="15.6" x14ac:dyDescent="0.3">
      <c r="A45" s="12">
        <v>36</v>
      </c>
      <c r="B45" s="8">
        <v>1</v>
      </c>
      <c r="C45" s="8"/>
    </row>
    <row r="46" spans="1:3" ht="15.6" x14ac:dyDescent="0.3">
      <c r="A46" s="12">
        <v>37</v>
      </c>
      <c r="B46" s="8"/>
      <c r="C46" s="8"/>
    </row>
    <row r="47" spans="1:3" ht="15.6" x14ac:dyDescent="0.3">
      <c r="A47" s="12">
        <v>38</v>
      </c>
      <c r="B47" s="8"/>
      <c r="C47" s="8">
        <v>1</v>
      </c>
    </row>
    <row r="48" spans="1:3" ht="15.6" x14ac:dyDescent="0.3">
      <c r="A48" s="12">
        <v>39</v>
      </c>
      <c r="B48" s="8"/>
      <c r="C48" s="8"/>
    </row>
    <row r="49" spans="1:3" ht="15.6" x14ac:dyDescent="0.3">
      <c r="A49" s="12">
        <v>40</v>
      </c>
      <c r="B49" s="8"/>
      <c r="C49" s="8"/>
    </row>
    <row r="50" spans="1:3" ht="15.6" x14ac:dyDescent="0.3">
      <c r="A50" s="12">
        <v>41</v>
      </c>
      <c r="B50" s="8"/>
      <c r="C50" s="8"/>
    </row>
    <row r="51" spans="1:3" ht="15.6" x14ac:dyDescent="0.3">
      <c r="A51" s="12">
        <v>42</v>
      </c>
      <c r="B51" s="8"/>
      <c r="C51" s="8"/>
    </row>
    <row r="52" spans="1:3" ht="15.6" x14ac:dyDescent="0.3">
      <c r="A52" s="12">
        <v>43</v>
      </c>
      <c r="B52" s="8"/>
      <c r="C52" s="8"/>
    </row>
    <row r="53" spans="1:3" ht="15.6" x14ac:dyDescent="0.3">
      <c r="A53" s="12">
        <v>44</v>
      </c>
      <c r="B53" s="8"/>
      <c r="C53" s="8">
        <v>1</v>
      </c>
    </row>
    <row r="54" spans="1:3" ht="15.6" x14ac:dyDescent="0.3">
      <c r="A54" s="12">
        <v>45</v>
      </c>
      <c r="B54" s="8"/>
      <c r="C54" s="8"/>
    </row>
    <row r="55" spans="1:3" ht="15.6" x14ac:dyDescent="0.3">
      <c r="A55" s="12">
        <v>46</v>
      </c>
      <c r="B55" s="8">
        <v>1</v>
      </c>
      <c r="C55" s="8"/>
    </row>
    <row r="56" spans="1:3" ht="15.6" x14ac:dyDescent="0.3">
      <c r="A56" s="12">
        <v>47</v>
      </c>
      <c r="B56" s="8"/>
      <c r="C56" s="8"/>
    </row>
    <row r="57" spans="1:3" ht="15.6" x14ac:dyDescent="0.3">
      <c r="A57" s="12">
        <v>48</v>
      </c>
      <c r="B57" s="8"/>
      <c r="C57" s="8">
        <v>1</v>
      </c>
    </row>
    <row r="58" spans="1:3" ht="15.6" x14ac:dyDescent="0.3">
      <c r="A58" s="12">
        <v>49</v>
      </c>
      <c r="B58" s="8"/>
      <c r="C58" s="8"/>
    </row>
    <row r="59" spans="1:3" ht="15.6" x14ac:dyDescent="0.3">
      <c r="A59" s="12">
        <v>50</v>
      </c>
      <c r="B59" s="8"/>
      <c r="C59" s="8"/>
    </row>
    <row r="60" spans="1:3" ht="15.6" x14ac:dyDescent="0.3">
      <c r="A60" s="12">
        <v>51</v>
      </c>
      <c r="B60" s="8"/>
      <c r="C60" s="8"/>
    </row>
    <row r="61" spans="1:3" ht="15.6" x14ac:dyDescent="0.3">
      <c r="A61" s="12">
        <v>52</v>
      </c>
      <c r="B61" s="8"/>
      <c r="C61" s="8"/>
    </row>
    <row r="62" spans="1:3" ht="15.6" x14ac:dyDescent="0.3">
      <c r="A62" s="12">
        <v>53</v>
      </c>
      <c r="B62" s="8"/>
      <c r="C62" s="8"/>
    </row>
    <row r="63" spans="1:3" ht="15.6" x14ac:dyDescent="0.3">
      <c r="A63" s="12">
        <v>54</v>
      </c>
      <c r="B63" s="8"/>
      <c r="C63" s="8"/>
    </row>
    <row r="64" spans="1:3" ht="15.6" x14ac:dyDescent="0.3">
      <c r="A64" s="12">
        <v>55</v>
      </c>
      <c r="B64" s="8"/>
      <c r="C64" s="8"/>
    </row>
    <row r="65" spans="1:3" ht="15.6" x14ac:dyDescent="0.3">
      <c r="A65" s="12">
        <v>56</v>
      </c>
      <c r="B65" s="8"/>
      <c r="C65" s="8"/>
    </row>
    <row r="66" spans="1:3" ht="15.6" x14ac:dyDescent="0.3">
      <c r="A66" s="12">
        <v>57</v>
      </c>
      <c r="B66" s="8"/>
      <c r="C66" s="8"/>
    </row>
    <row r="67" spans="1:3" ht="15.6" x14ac:dyDescent="0.3">
      <c r="A67" s="12">
        <v>58</v>
      </c>
      <c r="B67" s="8"/>
      <c r="C67" s="8"/>
    </row>
    <row r="68" spans="1:3" ht="15.6" x14ac:dyDescent="0.3">
      <c r="A68" s="12">
        <v>59</v>
      </c>
      <c r="B68" s="8"/>
      <c r="C68" s="8"/>
    </row>
    <row r="69" spans="1:3" ht="15.6" x14ac:dyDescent="0.3">
      <c r="A69" s="12">
        <v>60</v>
      </c>
      <c r="B69" s="8"/>
      <c r="C69" s="8"/>
    </row>
    <row r="70" spans="1:3" ht="15.6" x14ac:dyDescent="0.3">
      <c r="A70" s="12">
        <v>61</v>
      </c>
      <c r="B70" s="8">
        <v>1</v>
      </c>
      <c r="C70" s="8"/>
    </row>
    <row r="71" spans="1:3" ht="15.6" x14ac:dyDescent="0.3">
      <c r="A71" s="12">
        <v>62</v>
      </c>
      <c r="B71" s="8"/>
      <c r="C71" s="8">
        <v>1</v>
      </c>
    </row>
    <row r="72" spans="1:3" ht="15.6" x14ac:dyDescent="0.3">
      <c r="A72" s="12">
        <v>63</v>
      </c>
      <c r="B72" s="8"/>
      <c r="C72" s="8"/>
    </row>
    <row r="73" spans="1:3" ht="15.6" x14ac:dyDescent="0.3">
      <c r="A73" s="12">
        <v>64</v>
      </c>
      <c r="B73" s="8"/>
      <c r="C73" s="8"/>
    </row>
    <row r="74" spans="1:3" ht="15.6" x14ac:dyDescent="0.3">
      <c r="A74" s="12">
        <v>65</v>
      </c>
      <c r="B74" s="8"/>
      <c r="C74" s="8"/>
    </row>
    <row r="75" spans="1:3" ht="15.6" x14ac:dyDescent="0.3">
      <c r="A75" s="12">
        <v>66</v>
      </c>
      <c r="B75" s="8"/>
      <c r="C75" s="8"/>
    </row>
    <row r="76" spans="1:3" ht="15.6" x14ac:dyDescent="0.3">
      <c r="A76" s="12">
        <v>67</v>
      </c>
      <c r="B76" s="8"/>
      <c r="C76" s="8"/>
    </row>
    <row r="77" spans="1:3" ht="15.6" x14ac:dyDescent="0.3">
      <c r="A77" s="12">
        <v>68</v>
      </c>
      <c r="B77" s="8"/>
      <c r="C77" s="8"/>
    </row>
    <row r="78" spans="1:3" ht="15.6" x14ac:dyDescent="0.3">
      <c r="A78" s="12">
        <v>69</v>
      </c>
      <c r="B78" s="8"/>
      <c r="C78" s="8"/>
    </row>
    <row r="79" spans="1:3" ht="15.6" x14ac:dyDescent="0.3">
      <c r="A79" s="12">
        <v>70</v>
      </c>
      <c r="B79" s="8"/>
      <c r="C79" s="8"/>
    </row>
    <row r="80" spans="1:3" ht="15.6" x14ac:dyDescent="0.3">
      <c r="A80" s="12">
        <v>71</v>
      </c>
      <c r="B80" s="8"/>
      <c r="C80" s="8"/>
    </row>
    <row r="81" spans="1:3" ht="15.6" x14ac:dyDescent="0.3">
      <c r="A81" s="12">
        <v>72</v>
      </c>
      <c r="B81" s="8"/>
      <c r="C81" s="8"/>
    </row>
    <row r="82" spans="1:3" ht="15.6" x14ac:dyDescent="0.3">
      <c r="A82" s="12">
        <v>73</v>
      </c>
      <c r="B82" s="8"/>
      <c r="C82" s="8"/>
    </row>
    <row r="83" spans="1:3" ht="15.6" x14ac:dyDescent="0.3">
      <c r="A83" s="12">
        <v>74</v>
      </c>
      <c r="B83" s="8"/>
      <c r="C83" s="8"/>
    </row>
    <row r="84" spans="1:3" ht="15.6" x14ac:dyDescent="0.3">
      <c r="A84" s="12">
        <v>75</v>
      </c>
      <c r="B84" s="8"/>
      <c r="C84" s="8"/>
    </row>
    <row r="85" spans="1:3" ht="15.6" x14ac:dyDescent="0.3">
      <c r="A85" s="12">
        <v>76</v>
      </c>
      <c r="B85" s="8"/>
      <c r="C85" s="8"/>
    </row>
    <row r="86" spans="1:3" ht="15.6" x14ac:dyDescent="0.3">
      <c r="A86" s="12">
        <v>77</v>
      </c>
      <c r="B86" s="8"/>
      <c r="C86" s="8"/>
    </row>
    <row r="87" spans="1:3" ht="15.6" x14ac:dyDescent="0.3">
      <c r="A87" s="12">
        <v>78</v>
      </c>
      <c r="B87" s="8"/>
      <c r="C87" s="8"/>
    </row>
    <row r="88" spans="1:3" ht="15.6" x14ac:dyDescent="0.3">
      <c r="A88" s="12">
        <v>79</v>
      </c>
      <c r="B88" s="8"/>
      <c r="C88" s="8"/>
    </row>
    <row r="89" spans="1:3" ht="15.6" x14ac:dyDescent="0.3">
      <c r="A89" s="12">
        <v>80</v>
      </c>
      <c r="B89" s="8"/>
      <c r="C89" s="8"/>
    </row>
    <row r="90" spans="1:3" ht="15.6" x14ac:dyDescent="0.3">
      <c r="A90" s="12">
        <v>81</v>
      </c>
      <c r="B90" s="8">
        <v>1</v>
      </c>
      <c r="C90" s="8"/>
    </row>
    <row r="91" spans="1:3" ht="15.6" x14ac:dyDescent="0.3">
      <c r="A91" s="12">
        <v>82</v>
      </c>
      <c r="B91" s="8"/>
      <c r="C91" s="8"/>
    </row>
    <row r="92" spans="1:3" ht="15.6" x14ac:dyDescent="0.3">
      <c r="A92" s="12">
        <v>83</v>
      </c>
      <c r="B92" s="8"/>
      <c r="C92" s="8"/>
    </row>
    <row r="93" spans="1:3" ht="15.6" x14ac:dyDescent="0.3">
      <c r="A93" s="12">
        <v>84</v>
      </c>
      <c r="B93" s="8"/>
      <c r="C93" s="8"/>
    </row>
    <row r="94" spans="1:3" ht="15.6" x14ac:dyDescent="0.3">
      <c r="A94" s="12">
        <v>85</v>
      </c>
      <c r="B94" s="8"/>
      <c r="C94" s="8"/>
    </row>
    <row r="95" spans="1:3" ht="15.6" x14ac:dyDescent="0.3">
      <c r="A95" s="12">
        <v>86</v>
      </c>
      <c r="B95" s="8"/>
      <c r="C95" s="8"/>
    </row>
    <row r="96" spans="1:3" ht="15.6" x14ac:dyDescent="0.3">
      <c r="A96" s="12">
        <v>87</v>
      </c>
      <c r="B96" s="8"/>
      <c r="C96" s="8"/>
    </row>
    <row r="97" spans="1:3" ht="15.6" x14ac:dyDescent="0.3">
      <c r="A97" s="12">
        <v>88</v>
      </c>
      <c r="B97" s="8"/>
      <c r="C97" s="8">
        <v>1</v>
      </c>
    </row>
    <row r="98" spans="1:3" ht="15.6" x14ac:dyDescent="0.3">
      <c r="A98" s="12">
        <v>89</v>
      </c>
      <c r="B98" s="8"/>
      <c r="C98" s="8"/>
    </row>
    <row r="99" spans="1:3" ht="15.6" x14ac:dyDescent="0.3">
      <c r="A99" s="12">
        <v>90</v>
      </c>
      <c r="B99" s="8"/>
      <c r="C99" s="8"/>
    </row>
    <row r="100" spans="1:3" ht="15.6" x14ac:dyDescent="0.3">
      <c r="A100" s="12">
        <v>91</v>
      </c>
      <c r="B100" s="8"/>
      <c r="C100" s="8"/>
    </row>
    <row r="101" spans="1:3" ht="15.6" x14ac:dyDescent="0.3">
      <c r="A101" s="12">
        <v>92</v>
      </c>
      <c r="B101" s="8"/>
      <c r="C101" s="8"/>
    </row>
    <row r="102" spans="1:3" ht="15.6" x14ac:dyDescent="0.3">
      <c r="A102" s="12">
        <v>93</v>
      </c>
      <c r="B102" s="8"/>
      <c r="C102" s="8"/>
    </row>
    <row r="103" spans="1:3" ht="15.6" x14ac:dyDescent="0.3">
      <c r="A103" s="12">
        <v>94</v>
      </c>
      <c r="B103" s="8"/>
      <c r="C103" s="8"/>
    </row>
    <row r="104" spans="1:3" ht="15.6" x14ac:dyDescent="0.3">
      <c r="A104" s="12">
        <v>95</v>
      </c>
      <c r="B104" s="8"/>
      <c r="C104" s="8"/>
    </row>
    <row r="105" spans="1:3" ht="15.6" x14ac:dyDescent="0.3">
      <c r="A105" s="12">
        <v>96</v>
      </c>
      <c r="B105" s="8"/>
      <c r="C105" s="8"/>
    </row>
    <row r="106" spans="1:3" ht="15.6" x14ac:dyDescent="0.3">
      <c r="A106" s="12">
        <v>97</v>
      </c>
      <c r="B106" s="8">
        <v>1</v>
      </c>
      <c r="C106" s="8"/>
    </row>
    <row r="107" spans="1:3" ht="15.6" x14ac:dyDescent="0.3">
      <c r="A107" s="12">
        <v>98</v>
      </c>
      <c r="B107" s="8"/>
      <c r="C107" s="8"/>
    </row>
    <row r="108" spans="1:3" ht="15.6" x14ac:dyDescent="0.3">
      <c r="A108" s="12">
        <v>99</v>
      </c>
      <c r="B108" s="8"/>
      <c r="C108" s="8"/>
    </row>
    <row r="109" spans="1:3" ht="16.2" thickBot="1" x14ac:dyDescent="0.35">
      <c r="A109" s="34">
        <v>100</v>
      </c>
      <c r="B109" s="35"/>
      <c r="C109" s="35"/>
    </row>
    <row r="110" spans="1:3" ht="31.8" customHeight="1" thickBot="1" x14ac:dyDescent="0.35">
      <c r="A110" s="36" t="s">
        <v>39</v>
      </c>
      <c r="B110" s="37">
        <f>COUNT(B10:B109)</f>
        <v>11</v>
      </c>
      <c r="C110" s="37">
        <f t="shared" ref="C110" si="0">COUNT(C10:C109)</f>
        <v>12</v>
      </c>
    </row>
    <row r="111" spans="1:3" ht="31.8" thickBot="1" x14ac:dyDescent="0.35">
      <c r="A111" s="36" t="s">
        <v>8</v>
      </c>
      <c r="B111" s="37">
        <f t="shared" ref="B111:C111" si="1">SUM(B10:B109)</f>
        <v>16</v>
      </c>
      <c r="C111" s="37">
        <f t="shared" si="1"/>
        <v>12</v>
      </c>
    </row>
    <row r="112" spans="1:3" ht="36" customHeight="1" thickBot="1" x14ac:dyDescent="0.35">
      <c r="A112" s="39" t="s">
        <v>40</v>
      </c>
      <c r="B112" s="43">
        <f>$A$109</f>
        <v>100</v>
      </c>
      <c r="C112" s="43">
        <f t="shared" ref="C112" si="2">$A$109</f>
        <v>100</v>
      </c>
    </row>
    <row r="113" spans="1:3" ht="34.799999999999997" customHeight="1" thickBot="1" x14ac:dyDescent="0.35">
      <c r="A113" s="40" t="s">
        <v>11</v>
      </c>
      <c r="B113" s="41">
        <f>B111/B110</f>
        <v>1.4545454545454546</v>
      </c>
      <c r="C113" s="41">
        <f t="shared" ref="C113" si="3">C111/C110</f>
        <v>1</v>
      </c>
    </row>
    <row r="114" spans="1:3" ht="37.799999999999997" customHeight="1" thickBot="1" x14ac:dyDescent="0.35">
      <c r="A114" s="40" t="s">
        <v>12</v>
      </c>
      <c r="B114" s="41">
        <f>(B110/B112)*100</f>
        <v>11</v>
      </c>
      <c r="C114" s="41">
        <f t="shared" ref="C114" si="4">(C110/C112)*100</f>
        <v>12</v>
      </c>
    </row>
    <row r="115" spans="1:3" x14ac:dyDescent="0.3">
      <c r="A115" s="3"/>
      <c r="B115" s="3"/>
      <c r="C115" s="3"/>
    </row>
    <row r="116" spans="1:3" ht="18" x14ac:dyDescent="0.3">
      <c r="A116" s="6"/>
    </row>
    <row r="117" spans="1:3" ht="18" x14ac:dyDescent="0.3">
      <c r="A117" s="6" t="s">
        <v>30</v>
      </c>
    </row>
    <row r="118" spans="1:3" ht="15.6" x14ac:dyDescent="0.3">
      <c r="A118" s="7" t="s">
        <v>48</v>
      </c>
    </row>
  </sheetData>
  <mergeCells count="7">
    <mergeCell ref="A5:B5"/>
    <mergeCell ref="A6:C7"/>
    <mergeCell ref="B8:C8"/>
    <mergeCell ref="A1:C1"/>
    <mergeCell ref="A2:C2"/>
    <mergeCell ref="A3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E147-962B-4A2D-9E13-452A9854C9F2}">
  <dimension ref="A1:E45"/>
  <sheetViews>
    <sheetView tabSelected="1" topLeftCell="A17" workbookViewId="0">
      <selection activeCell="K21" sqref="K21"/>
    </sheetView>
  </sheetViews>
  <sheetFormatPr defaultRowHeight="14.4" x14ac:dyDescent="0.3"/>
  <cols>
    <col min="1" max="1" width="29.77734375" customWidth="1"/>
    <col min="2" max="3" width="19.44140625" customWidth="1"/>
    <col min="4" max="4" width="21.109375" customWidth="1"/>
    <col min="5" max="5" width="23.88671875" customWidth="1"/>
  </cols>
  <sheetData>
    <row r="1" spans="1:5" x14ac:dyDescent="0.3">
      <c r="A1" s="144" t="s">
        <v>80</v>
      </c>
      <c r="B1" s="144"/>
      <c r="C1" s="144"/>
      <c r="D1" s="144"/>
      <c r="E1" s="144"/>
    </row>
    <row r="2" spans="1:5" ht="17.399999999999999" x14ac:dyDescent="0.3">
      <c r="A2" s="146" t="s">
        <v>49</v>
      </c>
      <c r="B2" s="146"/>
      <c r="C2" s="146"/>
      <c r="D2" s="146"/>
      <c r="E2" s="146"/>
    </row>
    <row r="3" spans="1:5" ht="17.399999999999999" x14ac:dyDescent="0.3">
      <c r="A3" s="147" t="s">
        <v>50</v>
      </c>
      <c r="B3" s="147"/>
      <c r="C3" s="147"/>
      <c r="D3" s="147"/>
      <c r="E3" s="147"/>
    </row>
    <row r="4" spans="1:5" ht="17.399999999999999" x14ac:dyDescent="0.3">
      <c r="A4" s="45"/>
    </row>
    <row r="5" spans="1:5" ht="21" thickBot="1" x14ac:dyDescent="0.35">
      <c r="A5" s="49" t="s">
        <v>51</v>
      </c>
    </row>
    <row r="6" spans="1:5" ht="18.600000000000001" thickBot="1" x14ac:dyDescent="0.35">
      <c r="A6" s="117" t="s">
        <v>52</v>
      </c>
      <c r="B6" s="118"/>
      <c r="C6" s="52"/>
      <c r="D6" s="148" t="s">
        <v>75</v>
      </c>
      <c r="E6" s="149"/>
    </row>
    <row r="7" spans="1:5" ht="18.600000000000001" thickBot="1" x14ac:dyDescent="0.35">
      <c r="A7" s="117" t="s">
        <v>53</v>
      </c>
      <c r="B7" s="118"/>
      <c r="C7" s="119"/>
      <c r="D7" s="132" t="s">
        <v>76</v>
      </c>
      <c r="E7" s="133"/>
    </row>
    <row r="8" spans="1:5" ht="18.600000000000001" thickBot="1" x14ac:dyDescent="0.35">
      <c r="A8" s="117" t="s">
        <v>54</v>
      </c>
      <c r="B8" s="118"/>
      <c r="C8" s="119"/>
      <c r="D8" s="132" t="s">
        <v>77</v>
      </c>
      <c r="E8" s="133"/>
    </row>
    <row r="9" spans="1:5" ht="18.600000000000001" customHeight="1" thickBot="1" x14ac:dyDescent="0.35">
      <c r="A9" s="117" t="s">
        <v>55</v>
      </c>
      <c r="B9" s="118"/>
      <c r="C9" s="119"/>
      <c r="D9" s="132" t="s">
        <v>78</v>
      </c>
      <c r="E9" s="133"/>
    </row>
    <row r="10" spans="1:5" ht="18.600000000000001" thickBot="1" x14ac:dyDescent="0.35">
      <c r="A10" s="117" t="s">
        <v>56</v>
      </c>
      <c r="B10" s="118"/>
      <c r="C10" s="119"/>
      <c r="D10" s="132">
        <v>21</v>
      </c>
      <c r="E10" s="133"/>
    </row>
    <row r="11" spans="1:5" ht="18.600000000000001" customHeight="1" thickBot="1" x14ac:dyDescent="0.35">
      <c r="A11" s="117" t="s">
        <v>57</v>
      </c>
      <c r="B11" s="118"/>
      <c r="C11" s="119"/>
      <c r="D11" s="132" t="s">
        <v>79</v>
      </c>
      <c r="E11" s="133"/>
    </row>
    <row r="12" spans="1:5" ht="18.600000000000001" customHeight="1" thickBot="1" x14ac:dyDescent="0.35">
      <c r="A12" s="117" t="s">
        <v>58</v>
      </c>
      <c r="B12" s="118"/>
      <c r="C12" s="119"/>
      <c r="D12" s="132">
        <v>100</v>
      </c>
      <c r="E12" s="133"/>
    </row>
    <row r="13" spans="1:5" ht="29.4" customHeight="1" thickBot="1" x14ac:dyDescent="0.35">
      <c r="A13" s="145" t="s">
        <v>59</v>
      </c>
      <c r="B13" s="145"/>
      <c r="C13" s="145"/>
      <c r="D13" s="145"/>
      <c r="E13" s="145"/>
    </row>
    <row r="14" spans="1:5" ht="18" thickBot="1" x14ac:dyDescent="0.35">
      <c r="A14" s="124" t="s">
        <v>60</v>
      </c>
      <c r="B14" s="125"/>
      <c r="C14" s="125"/>
      <c r="D14" s="125"/>
      <c r="E14" s="126"/>
    </row>
    <row r="15" spans="1:5" ht="18.600000000000001" customHeight="1" thickBot="1" x14ac:dyDescent="0.35">
      <c r="A15" s="130" t="s">
        <v>61</v>
      </c>
      <c r="B15" s="134" t="s">
        <v>74</v>
      </c>
      <c r="C15" s="135"/>
      <c r="D15" s="132" t="s">
        <v>62</v>
      </c>
      <c r="E15" s="133"/>
    </row>
    <row r="16" spans="1:5" ht="36.6" thickBot="1" x14ac:dyDescent="0.35">
      <c r="A16" s="131"/>
      <c r="B16" s="136"/>
      <c r="C16" s="137"/>
      <c r="D16" s="51" t="s">
        <v>73</v>
      </c>
      <c r="E16" s="50" t="s">
        <v>63</v>
      </c>
    </row>
    <row r="17" spans="1:5" ht="19.2" customHeight="1" thickBot="1" x14ac:dyDescent="0.35">
      <c r="A17" s="46">
        <v>1</v>
      </c>
      <c r="B17" s="121" t="s">
        <v>31</v>
      </c>
      <c r="C17" s="123"/>
      <c r="D17" s="55">
        <v>17</v>
      </c>
      <c r="E17" s="1">
        <v>1.5</v>
      </c>
    </row>
    <row r="18" spans="1:5" ht="19.2" customHeight="1" thickBot="1" x14ac:dyDescent="0.35">
      <c r="A18" s="46">
        <v>2</v>
      </c>
      <c r="B18" s="138" t="s">
        <v>34</v>
      </c>
      <c r="C18" s="139"/>
      <c r="D18" s="1">
        <v>13.8</v>
      </c>
      <c r="E18" s="1">
        <v>2.1</v>
      </c>
    </row>
    <row r="19" spans="1:5" ht="19.2" customHeight="1" thickBot="1" x14ac:dyDescent="0.35">
      <c r="A19" s="46">
        <v>3</v>
      </c>
      <c r="B19" s="121" t="s">
        <v>32</v>
      </c>
      <c r="C19" s="123"/>
      <c r="D19" s="1">
        <v>27.7</v>
      </c>
      <c r="E19" s="1">
        <v>3.9</v>
      </c>
    </row>
    <row r="20" spans="1:5" ht="19.2" customHeight="1" thickBot="1" x14ac:dyDescent="0.35">
      <c r="A20" s="46">
        <v>4</v>
      </c>
      <c r="B20" s="140" t="s">
        <v>37</v>
      </c>
      <c r="C20" s="141"/>
      <c r="D20" s="1">
        <v>22.3</v>
      </c>
      <c r="E20" s="1">
        <v>2.6</v>
      </c>
    </row>
    <row r="21" spans="1:5" ht="19.2" customHeight="1" thickBot="1" x14ac:dyDescent="0.35">
      <c r="A21" s="46">
        <v>5</v>
      </c>
      <c r="B21" s="121" t="s">
        <v>38</v>
      </c>
      <c r="C21" s="123"/>
      <c r="D21" s="1">
        <v>24.4</v>
      </c>
      <c r="E21" s="1">
        <v>3.2</v>
      </c>
    </row>
    <row r="22" spans="1:5" ht="19.2" customHeight="1" thickBot="1" x14ac:dyDescent="0.35">
      <c r="A22" s="46">
        <v>6</v>
      </c>
      <c r="B22" s="142" t="s">
        <v>35</v>
      </c>
      <c r="C22" s="143"/>
      <c r="D22" s="1">
        <v>11.7</v>
      </c>
      <c r="E22" s="1">
        <v>1.1000000000000001</v>
      </c>
    </row>
    <row r="23" spans="1:5" ht="19.2" customHeight="1" thickBot="1" x14ac:dyDescent="0.35">
      <c r="A23" s="46">
        <v>7</v>
      </c>
      <c r="B23" s="142" t="s">
        <v>33</v>
      </c>
      <c r="C23" s="143"/>
      <c r="D23" s="1">
        <v>9.5</v>
      </c>
      <c r="E23" s="1">
        <v>1.7</v>
      </c>
    </row>
    <row r="24" spans="1:5" ht="18" thickBot="1" x14ac:dyDescent="0.35">
      <c r="A24" s="124" t="s">
        <v>64</v>
      </c>
      <c r="B24" s="125"/>
      <c r="C24" s="125"/>
      <c r="D24" s="125"/>
      <c r="E24" s="125"/>
    </row>
    <row r="25" spans="1:5" ht="21" customHeight="1" thickBot="1" x14ac:dyDescent="0.35">
      <c r="A25" s="47">
        <v>8</v>
      </c>
      <c r="B25" s="121" t="s">
        <v>65</v>
      </c>
      <c r="C25" s="122"/>
      <c r="D25" s="123"/>
      <c r="E25" s="53">
        <v>45.9</v>
      </c>
    </row>
    <row r="26" spans="1:5" ht="21" customHeight="1" thickBot="1" x14ac:dyDescent="0.35">
      <c r="A26" s="46">
        <v>9</v>
      </c>
      <c r="B26" s="121" t="s">
        <v>66</v>
      </c>
      <c r="C26" s="122"/>
      <c r="D26" s="123"/>
      <c r="E26" s="54">
        <f>2.4*(100-E25)/100</f>
        <v>1.2984</v>
      </c>
    </row>
    <row r="27" spans="1:5" ht="21" customHeight="1" thickBot="1" x14ac:dyDescent="0.35">
      <c r="A27" s="46">
        <v>8</v>
      </c>
      <c r="B27" s="121" t="s">
        <v>67</v>
      </c>
      <c r="C27" s="122"/>
      <c r="D27" s="123"/>
      <c r="E27" s="54">
        <f>E25+E26</f>
        <v>47.198399999999999</v>
      </c>
    </row>
    <row r="28" spans="1:5" ht="21" customHeight="1" thickBot="1" x14ac:dyDescent="0.35">
      <c r="A28" s="46">
        <v>9</v>
      </c>
      <c r="B28" s="121" t="s">
        <v>68</v>
      </c>
      <c r="C28" s="122"/>
      <c r="D28" s="123"/>
      <c r="E28" s="53">
        <v>6</v>
      </c>
    </row>
    <row r="29" spans="1:5" ht="21" customHeight="1" thickBot="1" x14ac:dyDescent="0.35">
      <c r="A29" s="46">
        <v>10</v>
      </c>
      <c r="B29" s="121" t="s">
        <v>69</v>
      </c>
      <c r="C29" s="122"/>
      <c r="D29" s="123"/>
      <c r="E29" s="54">
        <f>E28+E27</f>
        <v>53.198399999999999</v>
      </c>
    </row>
    <row r="30" spans="1:5" ht="18" thickBot="1" x14ac:dyDescent="0.35">
      <c r="A30" s="124" t="s">
        <v>70</v>
      </c>
      <c r="B30" s="125"/>
      <c r="C30" s="125"/>
      <c r="D30" s="125"/>
      <c r="E30" s="126"/>
    </row>
    <row r="31" spans="1:5" ht="15" customHeight="1" thickBot="1" x14ac:dyDescent="0.35">
      <c r="A31" s="46">
        <v>11</v>
      </c>
      <c r="B31" s="127" t="s">
        <v>71</v>
      </c>
      <c r="C31" s="128"/>
      <c r="D31" s="129"/>
      <c r="E31" s="48">
        <f>100-E29</f>
        <v>46.801600000000001</v>
      </c>
    </row>
    <row r="32" spans="1:5" ht="30.6" customHeight="1" thickBot="1" x14ac:dyDescent="0.35">
      <c r="A32" s="46">
        <v>12</v>
      </c>
      <c r="B32" s="127" t="s">
        <v>72</v>
      </c>
      <c r="C32" s="128"/>
      <c r="D32" s="129"/>
      <c r="E32" s="48">
        <f>E31+E28</f>
        <v>52.801600000000001</v>
      </c>
    </row>
    <row r="34" spans="1:5" ht="18" thickBot="1" x14ac:dyDescent="0.35">
      <c r="A34" s="120" t="s">
        <v>81</v>
      </c>
      <c r="B34" s="120"/>
      <c r="C34" s="120"/>
      <c r="D34" s="120"/>
      <c r="E34" s="120"/>
    </row>
    <row r="35" spans="1:5" ht="16.2" thickBot="1" x14ac:dyDescent="0.35">
      <c r="A35" s="56" t="s">
        <v>82</v>
      </c>
      <c r="B35" s="90" t="s">
        <v>96</v>
      </c>
      <c r="C35" s="92"/>
      <c r="D35" s="92"/>
      <c r="E35" s="92"/>
    </row>
    <row r="36" spans="1:5" ht="16.2" thickBot="1" x14ac:dyDescent="0.35">
      <c r="A36" s="2" t="s">
        <v>83</v>
      </c>
      <c r="B36" s="1" t="s">
        <v>84</v>
      </c>
      <c r="C36" s="1" t="s">
        <v>85</v>
      </c>
      <c r="D36" s="1" t="s">
        <v>86</v>
      </c>
      <c r="E36" s="1" t="s">
        <v>87</v>
      </c>
    </row>
    <row r="37" spans="1:5" ht="16.2" thickBot="1" x14ac:dyDescent="0.35">
      <c r="A37" s="2" t="s">
        <v>88</v>
      </c>
      <c r="B37" s="1"/>
      <c r="C37" s="1"/>
      <c r="D37" s="1"/>
      <c r="E37" s="1"/>
    </row>
    <row r="38" spans="1:5" ht="16.2" thickBot="1" x14ac:dyDescent="0.35">
      <c r="A38" s="2" t="s">
        <v>89</v>
      </c>
      <c r="B38" s="1"/>
      <c r="C38" s="1"/>
      <c r="D38" s="1"/>
      <c r="E38" s="1"/>
    </row>
    <row r="39" spans="1:5" ht="16.2" thickBot="1" x14ac:dyDescent="0.35">
      <c r="A39" s="2" t="s">
        <v>90</v>
      </c>
      <c r="B39" s="1"/>
      <c r="C39" s="1"/>
      <c r="D39" s="1"/>
      <c r="E39" s="1"/>
    </row>
    <row r="40" spans="1:5" ht="31.8" thickBot="1" x14ac:dyDescent="0.35">
      <c r="A40" s="2" t="s">
        <v>91</v>
      </c>
      <c r="B40" s="1"/>
      <c r="C40" s="1"/>
      <c r="D40" s="1"/>
      <c r="E40" s="1"/>
    </row>
    <row r="41" spans="1:5" ht="31.8" thickBot="1" x14ac:dyDescent="0.35">
      <c r="A41" s="2" t="s">
        <v>92</v>
      </c>
      <c r="B41" s="1"/>
      <c r="C41" s="1"/>
      <c r="D41" s="1"/>
      <c r="E41" s="1"/>
    </row>
    <row r="42" spans="1:5" ht="31.8" thickBot="1" x14ac:dyDescent="0.35">
      <c r="A42" s="56" t="s">
        <v>95</v>
      </c>
      <c r="B42" s="47"/>
      <c r="C42" s="47"/>
      <c r="D42" s="47"/>
      <c r="E42" s="47"/>
    </row>
    <row r="43" spans="1:5" ht="15.6" x14ac:dyDescent="0.3">
      <c r="A43" s="7"/>
    </row>
    <row r="44" spans="1:5" ht="15.6" x14ac:dyDescent="0.3">
      <c r="A44" s="7" t="s">
        <v>93</v>
      </c>
    </row>
    <row r="45" spans="1:5" x14ac:dyDescent="0.3">
      <c r="A45" s="57" t="s">
        <v>94</v>
      </c>
    </row>
  </sheetData>
  <mergeCells count="40">
    <mergeCell ref="A12:C12"/>
    <mergeCell ref="A1:E1"/>
    <mergeCell ref="B32:D32"/>
    <mergeCell ref="A13:E13"/>
    <mergeCell ref="A2:E2"/>
    <mergeCell ref="A3:E3"/>
    <mergeCell ref="A6:B6"/>
    <mergeCell ref="D6:E6"/>
    <mergeCell ref="D7:E7"/>
    <mergeCell ref="D9:E9"/>
    <mergeCell ref="D12:E12"/>
    <mergeCell ref="B27:D27"/>
    <mergeCell ref="B28:D28"/>
    <mergeCell ref="B29:D29"/>
    <mergeCell ref="D10:E10"/>
    <mergeCell ref="D11:E11"/>
    <mergeCell ref="D8:E8"/>
    <mergeCell ref="B35:E35"/>
    <mergeCell ref="A14:E14"/>
    <mergeCell ref="A15:A16"/>
    <mergeCell ref="D15:E15"/>
    <mergeCell ref="A24:E24"/>
    <mergeCell ref="B15:C16"/>
    <mergeCell ref="B17:C17"/>
    <mergeCell ref="B18:C18"/>
    <mergeCell ref="B19:C19"/>
    <mergeCell ref="B20:C20"/>
    <mergeCell ref="B21:C21"/>
    <mergeCell ref="B22:C22"/>
    <mergeCell ref="B23:C23"/>
    <mergeCell ref="A34:E34"/>
    <mergeCell ref="B26:D26"/>
    <mergeCell ref="A30:E30"/>
    <mergeCell ref="B31:D31"/>
    <mergeCell ref="B25:D25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Анализ Ель</vt:lpstr>
      <vt:lpstr>Анализ Лц.</vt:lpstr>
      <vt:lpstr>Анализ семян</vt:lpstr>
      <vt:lpstr>Анализ Сосна</vt:lpstr>
      <vt:lpstr>Форма отчета</vt:lpstr>
      <vt:lpstr>'Форма отчета'!_Hlk51670892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Марцута</dc:creator>
  <cp:lastModifiedBy>Светлана Марцута</cp:lastModifiedBy>
  <dcterms:created xsi:type="dcterms:W3CDTF">2025-08-25T16:54:08Z</dcterms:created>
  <dcterms:modified xsi:type="dcterms:W3CDTF">2025-08-26T10:26:43Z</dcterms:modified>
</cp:coreProperties>
</file>